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han.kati\Desktop\FINDIK REKOLTE EĞİTİMİ SUNUMLARI - Kopya\"/>
    </mc:Choice>
  </mc:AlternateContent>
  <bookViews>
    <workbookView xWindow="120" yWindow="75" windowWidth="20340" windowHeight="7935"/>
  </bookViews>
  <sheets>
    <sheet name="Sayfa1" sheetId="1" r:id="rId1"/>
    <sheet name="ORDU " sheetId="2" r:id="rId2"/>
    <sheet name="TÜRKİYE" sheetId="3" r:id="rId3"/>
    <sheet name="Sayfa2" sheetId="4" r:id="rId4"/>
  </sheets>
  <calcPr calcId="162913"/>
</workbook>
</file>

<file path=xl/calcChain.xml><?xml version="1.0" encoding="utf-8"?>
<calcChain xmlns="http://schemas.openxmlformats.org/spreadsheetml/2006/main">
  <c r="J16" i="1" l="1"/>
  <c r="K16" i="1" s="1"/>
  <c r="J17" i="1"/>
  <c r="K17" i="1" s="1"/>
  <c r="J18" i="1"/>
  <c r="K18" i="1" s="1"/>
  <c r="J15" i="1"/>
  <c r="K15" i="1" s="1"/>
  <c r="K20" i="1" s="1"/>
  <c r="I19" i="1"/>
  <c r="J10" i="1"/>
  <c r="K10" i="1" s="1"/>
  <c r="J11" i="1"/>
  <c r="K11" i="1" s="1"/>
  <c r="J12" i="1"/>
  <c r="K12" i="1" s="1"/>
  <c r="H19" i="3"/>
  <c r="I3" i="3"/>
  <c r="J3" i="3" s="1"/>
  <c r="I4" i="3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" i="3"/>
  <c r="J2" i="3" s="1"/>
  <c r="J93" i="2"/>
  <c r="K93" i="2" s="1"/>
  <c r="J94" i="2"/>
  <c r="K94" i="2" s="1"/>
  <c r="J95" i="2"/>
  <c r="K95" i="2" s="1"/>
  <c r="J88" i="2"/>
  <c r="K88" i="2" s="1"/>
  <c r="J89" i="2"/>
  <c r="K89" i="2" s="1"/>
  <c r="J90" i="2"/>
  <c r="K90" i="2" s="1"/>
  <c r="J83" i="2"/>
  <c r="K83" i="2" s="1"/>
  <c r="J84" i="2"/>
  <c r="K84" i="2" s="1"/>
  <c r="J85" i="2"/>
  <c r="K85" i="2" s="1"/>
  <c r="J73" i="2"/>
  <c r="K73" i="2" s="1"/>
  <c r="J74" i="2"/>
  <c r="K74" i="2" s="1"/>
  <c r="J68" i="2"/>
  <c r="K68" i="2" s="1"/>
  <c r="J69" i="2"/>
  <c r="K69" i="2" s="1"/>
  <c r="J70" i="2"/>
  <c r="K70" i="2" s="1"/>
  <c r="J63" i="2"/>
  <c r="K63" i="2" s="1"/>
  <c r="J58" i="2"/>
  <c r="K58" i="2" s="1"/>
  <c r="J59" i="2"/>
  <c r="K59" i="2" s="1"/>
  <c r="J60" i="2"/>
  <c r="K60" i="2" s="1"/>
  <c r="J53" i="2"/>
  <c r="K53" i="2" s="1"/>
  <c r="J54" i="2"/>
  <c r="K54" i="2" s="1"/>
  <c r="J43" i="2"/>
  <c r="K43" i="2" s="1"/>
  <c r="J44" i="2"/>
  <c r="K44" i="2" s="1"/>
  <c r="J45" i="2"/>
  <c r="K45" i="2" s="1"/>
  <c r="J33" i="2"/>
  <c r="K33" i="2" s="1"/>
  <c r="J34" i="2"/>
  <c r="K34" i="2" s="1"/>
  <c r="J35" i="2"/>
  <c r="K35" i="2" s="1"/>
  <c r="J28" i="2"/>
  <c r="K28" i="2" s="1"/>
  <c r="J29" i="2"/>
  <c r="K29" i="2" s="1"/>
  <c r="J23" i="2"/>
  <c r="K23" i="2" s="1"/>
  <c r="J24" i="2"/>
  <c r="K24" i="2" s="1"/>
  <c r="J18" i="2"/>
  <c r="K18" i="2" s="1"/>
  <c r="J19" i="2"/>
  <c r="K19" i="2" s="1"/>
  <c r="J20" i="2"/>
  <c r="K20" i="2" s="1"/>
  <c r="J13" i="2"/>
  <c r="K13" i="2" s="1"/>
  <c r="J8" i="2"/>
  <c r="K8" i="2" s="1"/>
  <c r="J92" i="2"/>
  <c r="K92" i="2" s="1"/>
  <c r="J87" i="2"/>
  <c r="K87" i="2" s="1"/>
  <c r="J82" i="2"/>
  <c r="K82" i="2" s="1"/>
  <c r="J77" i="2"/>
  <c r="K77" i="2" s="1"/>
  <c r="K81" i="2" s="1"/>
  <c r="J72" i="2"/>
  <c r="K72" i="2" s="1"/>
  <c r="J67" i="2"/>
  <c r="K67" i="2" s="1"/>
  <c r="J62" i="2"/>
  <c r="K62" i="2" s="1"/>
  <c r="J57" i="2"/>
  <c r="K57" i="2" s="1"/>
  <c r="K61" i="2" s="1"/>
  <c r="J52" i="2"/>
  <c r="K52" i="2" s="1"/>
  <c r="J47" i="2"/>
  <c r="K47" i="2" s="1"/>
  <c r="K51" i="2" s="1"/>
  <c r="J42" i="2"/>
  <c r="K42" i="2" s="1"/>
  <c r="J37" i="2"/>
  <c r="K37" i="2" s="1"/>
  <c r="K41" i="2" s="1"/>
  <c r="J32" i="2"/>
  <c r="K32" i="2" s="1"/>
  <c r="J27" i="2"/>
  <c r="K27" i="2" s="1"/>
  <c r="J22" i="2"/>
  <c r="K22" i="2" s="1"/>
  <c r="K26" i="2" s="1"/>
  <c r="J17" i="2"/>
  <c r="K17" i="2" s="1"/>
  <c r="K21" i="2" s="1"/>
  <c r="J12" i="2"/>
  <c r="K12" i="2" s="1"/>
  <c r="J7" i="2"/>
  <c r="K7" i="2" s="1"/>
  <c r="J3" i="2"/>
  <c r="K3" i="2" s="1"/>
  <c r="J4" i="2"/>
  <c r="K4" i="2" s="1"/>
  <c r="K100" i="2" s="1"/>
  <c r="J5" i="2"/>
  <c r="K5" i="2" s="1"/>
  <c r="I102" i="2"/>
  <c r="J2" i="2"/>
  <c r="K2" i="2" s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2" i="1"/>
  <c r="K2" i="1" s="1"/>
  <c r="K6" i="2" l="1"/>
  <c r="K86" i="2"/>
  <c r="K10" i="2"/>
  <c r="K31" i="2"/>
  <c r="K71" i="2"/>
  <c r="K91" i="2"/>
  <c r="K99" i="2"/>
  <c r="K46" i="2"/>
  <c r="K66" i="2"/>
  <c r="K101" i="2"/>
  <c r="K15" i="2"/>
  <c r="K36" i="2"/>
  <c r="K56" i="2"/>
  <c r="K76" i="2"/>
  <c r="K96" i="2"/>
  <c r="J19" i="1"/>
  <c r="K19" i="1" s="1"/>
  <c r="J98" i="2"/>
  <c r="J100" i="2"/>
  <c r="J99" i="2"/>
  <c r="J101" i="2"/>
  <c r="K98" i="2"/>
  <c r="K102" i="2" l="1"/>
  <c r="J102" i="2"/>
</calcChain>
</file>

<file path=xl/sharedStrings.xml><?xml version="1.0" encoding="utf-8"?>
<sst xmlns="http://schemas.openxmlformats.org/spreadsheetml/2006/main" count="154" uniqueCount="54">
  <si>
    <t>toplanabilirlik oranı</t>
  </si>
  <si>
    <t>1 dekardaki ortalama ocak sayısı</t>
  </si>
  <si>
    <t>1 ocaktaki ortalama dal sayısı</t>
  </si>
  <si>
    <t>REKOLTE             (KİLOGRAM)</t>
  </si>
  <si>
    <t>REKOLTE (TON)</t>
  </si>
  <si>
    <t>ALTINORDU</t>
  </si>
  <si>
    <t>AKKUŞ</t>
  </si>
  <si>
    <t>AYBASTI</t>
  </si>
  <si>
    <t>ÇAMAŞ</t>
  </si>
  <si>
    <t>ÇATALPINAR</t>
  </si>
  <si>
    <t>ÇAYBAŞI</t>
  </si>
  <si>
    <t>FATSA</t>
  </si>
  <si>
    <t>GÖLKÖY</t>
  </si>
  <si>
    <t>GÜLYALI</t>
  </si>
  <si>
    <t>GÜRGENTEPE</t>
  </si>
  <si>
    <t>İKİZCE</t>
  </si>
  <si>
    <t>KABADÜZ</t>
  </si>
  <si>
    <t>KABATAŞ</t>
  </si>
  <si>
    <t>KORGAN</t>
  </si>
  <si>
    <t>KUMRU</t>
  </si>
  <si>
    <t>MESUDİYE</t>
  </si>
  <si>
    <t>PERŞEMBE</t>
  </si>
  <si>
    <t>ULUBEY</t>
  </si>
  <si>
    <t>ÜNYE</t>
  </si>
  <si>
    <t>TOPLAM (Ha)</t>
  </si>
  <si>
    <t>ÇEŞİT</t>
  </si>
  <si>
    <t>ORDU İL TOPLAMI</t>
  </si>
  <si>
    <t xml:space="preserve">ÇAKILDAK </t>
  </si>
  <si>
    <t xml:space="preserve">PALAZ </t>
  </si>
  <si>
    <t xml:space="preserve">TOMBUL </t>
  </si>
  <si>
    <t>DİĞER</t>
  </si>
  <si>
    <t>REKOLTE</t>
  </si>
  <si>
    <t>toplam üretim alanı (da)</t>
  </si>
  <si>
    <t xml:space="preserve">Tokat </t>
  </si>
  <si>
    <t xml:space="preserve">Bolu </t>
  </si>
  <si>
    <t xml:space="preserve">Diğer (16) </t>
  </si>
  <si>
    <t xml:space="preserve">Ordu </t>
  </si>
  <si>
    <t xml:space="preserve">Giresun </t>
  </si>
  <si>
    <t xml:space="preserve">Samsun </t>
  </si>
  <si>
    <t xml:space="preserve">Sakarya </t>
  </si>
  <si>
    <t xml:space="preserve">Trabzon </t>
  </si>
  <si>
    <t xml:space="preserve">Düzce </t>
  </si>
  <si>
    <t xml:space="preserve">Zonguldak </t>
  </si>
  <si>
    <t xml:space="preserve">Artvin </t>
  </si>
  <si>
    <t xml:space="preserve">Kocaeli </t>
  </si>
  <si>
    <t xml:space="preserve">Kastamonu </t>
  </si>
  <si>
    <t xml:space="preserve">Bartın </t>
  </si>
  <si>
    <t xml:space="preserve">Rize </t>
  </si>
  <si>
    <t xml:space="preserve">Sinop </t>
  </si>
  <si>
    <t xml:space="preserve">Gümüşhane </t>
  </si>
  <si>
    <t xml:space="preserve">TOPLAM(33) </t>
  </si>
  <si>
    <t>bir daldaki ortalama çotanak sayısı</t>
  </si>
  <si>
    <t>bir çotanaktaki ortalama sağlam tane sayısı</t>
  </si>
  <si>
    <t>1 kg'daki ortalama sağlam tane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</si>
</sst>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2" fontId="0" fillId="0" borderId="0" xfId="0" applyNumberFormat="1" applyBorder="1"/>
    <xf numFmtId="2" fontId="1" fillId="0" borderId="0" xfId="0" applyNumberFormat="1" applyFont="1" applyAlignment="1">
      <alignment wrapText="1"/>
    </xf>
    <xf numFmtId="164" fontId="0" fillId="0" borderId="0" xfId="0" applyNumberFormat="1" applyBorder="1"/>
    <xf numFmtId="164" fontId="1" fillId="0" borderId="0" xfId="0" applyNumberFormat="1" applyFont="1" applyAlignment="1">
      <alignment wrapText="1"/>
    </xf>
    <xf numFmtId="1" fontId="0" fillId="0" borderId="0" xfId="0" applyNumberFormat="1" applyBorder="1"/>
    <xf numFmtId="1" fontId="1" fillId="0" borderId="0" xfId="0" applyNumberFormat="1" applyFont="1" applyAlignment="1">
      <alignment wrapText="1"/>
    </xf>
    <xf numFmtId="1" fontId="2" fillId="0" borderId="0" xfId="0" applyNumberFormat="1" applyFont="1" applyBorder="1"/>
    <xf numFmtId="1" fontId="1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2" fontId="4" fillId="0" borderId="0" xfId="0" applyNumberFormat="1" applyFont="1" applyBorder="1"/>
    <xf numFmtId="164" fontId="4" fillId="0" borderId="0" xfId="0" applyNumberFormat="1" applyFont="1" applyBorder="1"/>
    <xf numFmtId="2" fontId="4" fillId="0" borderId="0" xfId="0" applyNumberFormat="1" applyFont="1"/>
    <xf numFmtId="1" fontId="3" fillId="0" borderId="0" xfId="0" applyNumberFormat="1" applyFont="1" applyBorder="1"/>
    <xf numFmtId="1" fontId="5" fillId="0" borderId="0" xfId="0" applyNumberFormat="1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1" fontId="4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3" fontId="0" fillId="0" borderId="0" xfId="0" applyNumberFormat="1"/>
    <xf numFmtId="1" fontId="0" fillId="0" borderId="0" xfId="0" applyNumberFormat="1" applyFont="1" applyBorder="1"/>
    <xf numFmtId="1" fontId="0" fillId="0" borderId="0" xfId="0" applyNumberFormat="1"/>
    <xf numFmtId="1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110" zoomScaleNormal="110" workbookViewId="0">
      <selection activeCell="B8" sqref="B8"/>
    </sheetView>
  </sheetViews>
  <sheetFormatPr defaultRowHeight="15" x14ac:dyDescent="0.25"/>
  <cols>
    <col min="2" max="2" width="20" customWidth="1"/>
    <col min="3" max="4" width="12.28515625" customWidth="1"/>
    <col min="5" max="5" width="13.7109375" customWidth="1"/>
    <col min="6" max="6" width="13.42578125" customWidth="1"/>
    <col min="7" max="7" width="11.85546875" customWidth="1"/>
    <col min="8" max="8" width="12.28515625" customWidth="1"/>
    <col min="9" max="9" width="10.85546875" style="31" bestFit="1" customWidth="1"/>
    <col min="10" max="10" width="16" customWidth="1"/>
    <col min="11" max="11" width="12.7109375" customWidth="1"/>
  </cols>
  <sheetData>
    <row r="1" spans="1:11" s="2" customFormat="1" ht="55.5" customHeight="1" x14ac:dyDescent="0.25">
      <c r="C1" s="1" t="s">
        <v>51</v>
      </c>
      <c r="D1" s="9" t="s">
        <v>52</v>
      </c>
      <c r="E1" s="11" t="s">
        <v>0</v>
      </c>
      <c r="F1" s="9" t="s">
        <v>53</v>
      </c>
      <c r="G1" s="9" t="s">
        <v>1</v>
      </c>
      <c r="H1" s="9" t="s">
        <v>2</v>
      </c>
      <c r="I1" s="13" t="s">
        <v>32</v>
      </c>
      <c r="J1" s="13" t="s">
        <v>3</v>
      </c>
      <c r="K1" s="13" t="s">
        <v>4</v>
      </c>
    </row>
    <row r="2" spans="1:11" x14ac:dyDescent="0.25">
      <c r="B2" s="2" t="s">
        <v>31</v>
      </c>
      <c r="C2" s="3">
        <v>100</v>
      </c>
      <c r="D2" s="3">
        <v>1.7</v>
      </c>
      <c r="E2" s="3">
        <v>0.9</v>
      </c>
      <c r="F2" s="3">
        <v>625</v>
      </c>
      <c r="G2" s="3">
        <v>50</v>
      </c>
      <c r="H2" s="3">
        <v>6</v>
      </c>
      <c r="I2" s="31">
        <v>1000000</v>
      </c>
      <c r="J2" s="3">
        <f>((C2*D2*E2)/F2)*G2*H2*I2</f>
        <v>73440000</v>
      </c>
      <c r="K2" s="4">
        <f>J2/1000</f>
        <v>73440</v>
      </c>
    </row>
    <row r="3" spans="1:11" x14ac:dyDescent="0.25">
      <c r="C3" s="3">
        <v>100</v>
      </c>
      <c r="D3" s="3">
        <v>1.8</v>
      </c>
      <c r="E3" s="3">
        <v>0.9</v>
      </c>
      <c r="F3" s="3">
        <v>625</v>
      </c>
      <c r="G3" s="3">
        <v>50</v>
      </c>
      <c r="H3" s="3">
        <v>6</v>
      </c>
      <c r="I3" s="31">
        <v>1000000</v>
      </c>
      <c r="J3" s="3">
        <f t="shared" ref="J3:J12" si="0">((C3*D3*E3)/F3)*G3*H3*I3</f>
        <v>77759999.999999985</v>
      </c>
      <c r="K3" s="4">
        <f t="shared" ref="K3:K12" si="1">J3/1000</f>
        <v>77759.999999999985</v>
      </c>
    </row>
    <row r="4" spans="1:11" x14ac:dyDescent="0.25">
      <c r="C4" s="3">
        <v>100</v>
      </c>
      <c r="D4" s="3">
        <v>1.9</v>
      </c>
      <c r="E4" s="3">
        <v>0.9</v>
      </c>
      <c r="F4" s="3">
        <v>625</v>
      </c>
      <c r="G4" s="3">
        <v>50</v>
      </c>
      <c r="H4" s="3">
        <v>6</v>
      </c>
      <c r="I4" s="31">
        <v>1000000</v>
      </c>
      <c r="J4" s="3">
        <f t="shared" si="0"/>
        <v>82080000</v>
      </c>
      <c r="K4" s="4">
        <f t="shared" si="1"/>
        <v>82080</v>
      </c>
    </row>
    <row r="5" spans="1:11" x14ac:dyDescent="0.25">
      <c r="C5" s="3">
        <v>100</v>
      </c>
      <c r="D5" s="3">
        <v>2</v>
      </c>
      <c r="E5" s="3">
        <v>0.9</v>
      </c>
      <c r="F5" s="3">
        <v>625</v>
      </c>
      <c r="G5" s="3">
        <v>50</v>
      </c>
      <c r="H5" s="3">
        <v>6</v>
      </c>
      <c r="I5" s="31">
        <v>1000000</v>
      </c>
      <c r="J5" s="3">
        <f t="shared" si="0"/>
        <v>86399999.999999985</v>
      </c>
      <c r="K5" s="4">
        <f t="shared" si="1"/>
        <v>86399.999999999985</v>
      </c>
    </row>
    <row r="6" spans="1:11" x14ac:dyDescent="0.25">
      <c r="C6" s="3">
        <v>100</v>
      </c>
      <c r="D6" s="3">
        <v>2.1</v>
      </c>
      <c r="E6" s="3">
        <v>0.9</v>
      </c>
      <c r="F6" s="3">
        <v>625</v>
      </c>
      <c r="G6" s="3">
        <v>50</v>
      </c>
      <c r="H6" s="3">
        <v>6</v>
      </c>
      <c r="I6" s="31">
        <v>1000000</v>
      </c>
      <c r="J6" s="3">
        <f t="shared" si="0"/>
        <v>90720000</v>
      </c>
      <c r="K6" s="4">
        <f t="shared" si="1"/>
        <v>90720</v>
      </c>
    </row>
    <row r="7" spans="1:11" x14ac:dyDescent="0.25">
      <c r="C7" s="3">
        <v>100</v>
      </c>
      <c r="D7" s="3">
        <v>2.2000000000000002</v>
      </c>
      <c r="E7" s="3">
        <v>0.9</v>
      </c>
      <c r="F7" s="3">
        <v>625</v>
      </c>
      <c r="G7" s="3">
        <v>50</v>
      </c>
      <c r="H7" s="3">
        <v>6</v>
      </c>
      <c r="I7" s="31">
        <v>1000000</v>
      </c>
      <c r="J7" s="3">
        <f t="shared" si="0"/>
        <v>95040000</v>
      </c>
      <c r="K7" s="4">
        <f t="shared" si="1"/>
        <v>95040</v>
      </c>
    </row>
    <row r="8" spans="1:11" x14ac:dyDescent="0.25">
      <c r="C8" s="3">
        <v>100</v>
      </c>
      <c r="D8" s="3">
        <v>2.2999999999999998</v>
      </c>
      <c r="E8" s="3">
        <v>0.9</v>
      </c>
      <c r="F8" s="3">
        <v>625</v>
      </c>
      <c r="G8" s="3">
        <v>50</v>
      </c>
      <c r="H8" s="3">
        <v>6</v>
      </c>
      <c r="I8" s="31">
        <v>1000000</v>
      </c>
      <c r="J8" s="3">
        <f>((C8*D8*E8)/F8)*G8*H8*I8</f>
        <v>99359999.99999997</v>
      </c>
      <c r="K8" s="4">
        <f t="shared" si="1"/>
        <v>99359.999999999971</v>
      </c>
    </row>
    <row r="9" spans="1:11" x14ac:dyDescent="0.25">
      <c r="C9" s="3">
        <v>100</v>
      </c>
      <c r="D9" s="3">
        <v>2.4</v>
      </c>
      <c r="E9" s="3">
        <v>0.9</v>
      </c>
      <c r="F9" s="3">
        <v>625</v>
      </c>
      <c r="G9" s="3">
        <v>50</v>
      </c>
      <c r="H9" s="3">
        <v>6</v>
      </c>
      <c r="I9" s="31">
        <v>1000000</v>
      </c>
      <c r="J9" s="3">
        <f t="shared" si="0"/>
        <v>103680000</v>
      </c>
      <c r="K9" s="4">
        <f t="shared" si="1"/>
        <v>103680</v>
      </c>
    </row>
    <row r="10" spans="1:11" x14ac:dyDescent="0.25">
      <c r="C10" s="3">
        <v>100</v>
      </c>
      <c r="D10" s="3">
        <v>2.5</v>
      </c>
      <c r="E10" s="3">
        <v>0.9</v>
      </c>
      <c r="F10" s="3">
        <v>625</v>
      </c>
      <c r="G10" s="3">
        <v>50</v>
      </c>
      <c r="H10" s="3">
        <v>6</v>
      </c>
      <c r="I10" s="31">
        <v>1000000</v>
      </c>
      <c r="J10" s="3">
        <f t="shared" si="0"/>
        <v>108000000</v>
      </c>
      <c r="K10" s="4">
        <f t="shared" si="1"/>
        <v>108000</v>
      </c>
    </row>
    <row r="11" spans="1:11" x14ac:dyDescent="0.25">
      <c r="C11" s="3">
        <v>100</v>
      </c>
      <c r="D11" s="3">
        <v>2.6</v>
      </c>
      <c r="E11" s="3">
        <v>0.9</v>
      </c>
      <c r="F11" s="3">
        <v>625</v>
      </c>
      <c r="G11" s="3">
        <v>50</v>
      </c>
      <c r="H11" s="3">
        <v>6</v>
      </c>
      <c r="I11" s="31">
        <v>1000000</v>
      </c>
      <c r="J11" s="3">
        <f t="shared" si="0"/>
        <v>112320000</v>
      </c>
      <c r="K11" s="4">
        <f t="shared" si="1"/>
        <v>112320</v>
      </c>
    </row>
    <row r="12" spans="1:11" x14ac:dyDescent="0.25">
      <c r="C12" s="3">
        <v>100</v>
      </c>
      <c r="D12" s="3">
        <v>2.7</v>
      </c>
      <c r="E12" s="3">
        <v>0.9</v>
      </c>
      <c r="F12" s="3">
        <v>625</v>
      </c>
      <c r="G12" s="3">
        <v>50</v>
      </c>
      <c r="H12" s="3">
        <v>6</v>
      </c>
      <c r="I12" s="31">
        <v>1000000</v>
      </c>
      <c r="J12" s="3">
        <f t="shared" si="0"/>
        <v>116639999.99999999</v>
      </c>
      <c r="K12" s="4">
        <f t="shared" si="1"/>
        <v>116639.99999999999</v>
      </c>
    </row>
    <row r="13" spans="1:11" x14ac:dyDescent="0.25">
      <c r="C13" s="3"/>
      <c r="D13" s="3"/>
      <c r="E13" s="3"/>
      <c r="F13" s="3"/>
      <c r="G13" s="3"/>
      <c r="H13" s="3"/>
      <c r="J13" s="3"/>
      <c r="K13" s="4"/>
    </row>
    <row r="14" spans="1:11" x14ac:dyDescent="0.25">
      <c r="C14" s="3"/>
      <c r="D14" s="3"/>
      <c r="E14" s="3"/>
      <c r="F14" s="3"/>
      <c r="G14" s="3"/>
      <c r="H14" s="3"/>
      <c r="J14" s="3"/>
      <c r="K14" s="4"/>
    </row>
    <row r="15" spans="1:11" ht="15.75" x14ac:dyDescent="0.25">
      <c r="A15" s="16" t="s">
        <v>26</v>
      </c>
      <c r="B15" s="17" t="s">
        <v>27</v>
      </c>
      <c r="C15" s="17">
        <v>100</v>
      </c>
      <c r="D15" s="17">
        <v>2.0499999999999998</v>
      </c>
      <c r="E15" s="17">
        <v>0.9</v>
      </c>
      <c r="F15" s="8">
        <v>737.5</v>
      </c>
      <c r="G15" s="18">
        <v>50</v>
      </c>
      <c r="H15" s="18">
        <v>6</v>
      </c>
      <c r="I15" s="25">
        <v>911880</v>
      </c>
      <c r="J15" s="3">
        <f>((C15*D15*E15)/F15)*G15*H15*I15</f>
        <v>68437366.779661</v>
      </c>
      <c r="K15" s="4">
        <f>J15/1000</f>
        <v>68437.366779660995</v>
      </c>
    </row>
    <row r="16" spans="1:11" ht="15.75" x14ac:dyDescent="0.25">
      <c r="A16" s="16"/>
      <c r="B16" s="17" t="s">
        <v>28</v>
      </c>
      <c r="C16" s="17">
        <v>100</v>
      </c>
      <c r="D16" s="18">
        <v>2.1</v>
      </c>
      <c r="E16" s="17">
        <v>0.9</v>
      </c>
      <c r="F16" s="18">
        <v>580</v>
      </c>
      <c r="G16" s="18">
        <v>50</v>
      </c>
      <c r="H16" s="18">
        <v>6</v>
      </c>
      <c r="I16" s="25">
        <v>714570</v>
      </c>
      <c r="J16" s="3">
        <f t="shared" ref="J16:J18" si="2">((C16*D16*E16)/F16)*G16*H16*I16</f>
        <v>69855377.586206898</v>
      </c>
      <c r="K16" s="4">
        <f t="shared" ref="K16:K19" si="3">J16/1000</f>
        <v>69855.377586206901</v>
      </c>
    </row>
    <row r="17" spans="1:11" ht="15.75" x14ac:dyDescent="0.25">
      <c r="A17" s="16"/>
      <c r="B17" s="17" t="s">
        <v>29</v>
      </c>
      <c r="C17" s="17">
        <v>100</v>
      </c>
      <c r="D17" s="18">
        <v>2.2000000000000002</v>
      </c>
      <c r="E17" s="17">
        <v>0.9</v>
      </c>
      <c r="F17" s="18">
        <v>625</v>
      </c>
      <c r="G17" s="18">
        <v>50</v>
      </c>
      <c r="H17" s="18">
        <v>6</v>
      </c>
      <c r="I17" s="25">
        <v>502280</v>
      </c>
      <c r="J17" s="3">
        <f t="shared" si="2"/>
        <v>47736691.200000003</v>
      </c>
      <c r="K17" s="4">
        <f t="shared" si="3"/>
        <v>47736.691200000001</v>
      </c>
    </row>
    <row r="18" spans="1:11" ht="15.75" x14ac:dyDescent="0.25">
      <c r="A18" s="16"/>
      <c r="B18" s="17" t="s">
        <v>30</v>
      </c>
      <c r="C18" s="17">
        <v>100</v>
      </c>
      <c r="D18" s="18">
        <v>2.11</v>
      </c>
      <c r="E18" s="17">
        <v>0.9</v>
      </c>
      <c r="F18" s="18">
        <v>675</v>
      </c>
      <c r="G18" s="18">
        <v>50</v>
      </c>
      <c r="H18" s="18">
        <v>6</v>
      </c>
      <c r="I18" s="25">
        <v>142480</v>
      </c>
      <c r="J18" s="3">
        <f t="shared" si="2"/>
        <v>12025312</v>
      </c>
      <c r="K18" s="4">
        <f t="shared" si="3"/>
        <v>12025.312</v>
      </c>
    </row>
    <row r="19" spans="1:11" ht="15.75" x14ac:dyDescent="0.25">
      <c r="A19" s="16" t="s">
        <v>24</v>
      </c>
      <c r="B19" s="17"/>
      <c r="C19" s="17"/>
      <c r="D19" s="18"/>
      <c r="E19" s="19"/>
      <c r="F19" s="18"/>
      <c r="G19" s="20"/>
      <c r="H19" s="18"/>
      <c r="I19" s="25">
        <f>SUM(I15:I18)</f>
        <v>2271210</v>
      </c>
      <c r="J19" s="3">
        <f>SUM(J15:J18)</f>
        <v>198054747.5658679</v>
      </c>
      <c r="K19" s="4">
        <f t="shared" si="3"/>
        <v>198054.7475658679</v>
      </c>
    </row>
    <row r="20" spans="1:11" x14ac:dyDescent="0.25">
      <c r="C20" s="3"/>
      <c r="D20" s="3"/>
      <c r="E20" s="3"/>
      <c r="F20" s="3"/>
      <c r="G20" s="3"/>
      <c r="H20" s="3"/>
      <c r="J20" s="3"/>
      <c r="K20" s="4">
        <f>SUM(K15:K18)</f>
        <v>198054.7475658679</v>
      </c>
    </row>
    <row r="21" spans="1:11" x14ac:dyDescent="0.25">
      <c r="C21" s="3"/>
      <c r="D21" s="3"/>
      <c r="E21" s="3"/>
      <c r="F21" s="3"/>
      <c r="G21" s="3"/>
      <c r="H21" s="3"/>
      <c r="J21" s="3"/>
      <c r="K21" s="4"/>
    </row>
    <row r="22" spans="1:11" x14ac:dyDescent="0.25">
      <c r="C22" s="3"/>
      <c r="D22" s="3"/>
      <c r="E22" s="3"/>
      <c r="F22" s="3"/>
      <c r="G22" s="3"/>
      <c r="H22" s="3"/>
      <c r="J22" s="3"/>
      <c r="K22" s="4"/>
    </row>
    <row r="23" spans="1:11" x14ac:dyDescent="0.25">
      <c r="C23" s="3"/>
      <c r="D23" s="3"/>
      <c r="E23" s="3"/>
      <c r="F23" s="3"/>
      <c r="G23" s="3"/>
      <c r="H23" s="3"/>
      <c r="J23" s="3"/>
      <c r="K23" s="4"/>
    </row>
    <row r="26" spans="1:11" x14ac:dyDescent="0.25">
      <c r="C26" s="1"/>
      <c r="D26" s="1"/>
      <c r="E26" s="1"/>
      <c r="F26" s="1"/>
      <c r="G26" s="1"/>
      <c r="H26" s="1"/>
      <c r="I26" s="13"/>
      <c r="J26" s="1"/>
      <c r="K26" s="1"/>
    </row>
    <row r="27" spans="1:11" x14ac:dyDescent="0.25">
      <c r="C27" s="3"/>
      <c r="D27" s="3"/>
      <c r="E27" s="3"/>
      <c r="F27" s="3"/>
      <c r="G27" s="3"/>
      <c r="H27" s="3"/>
      <c r="J27" s="3"/>
      <c r="K27" s="4"/>
    </row>
    <row r="28" spans="1:11" x14ac:dyDescent="0.25">
      <c r="C28" s="3"/>
      <c r="D28" s="3"/>
      <c r="E28" s="3"/>
      <c r="F28" s="3"/>
      <c r="G28" s="3"/>
      <c r="H28" s="3"/>
      <c r="J28" s="3"/>
      <c r="K28" s="4"/>
    </row>
    <row r="29" spans="1:11" x14ac:dyDescent="0.25">
      <c r="C29" s="3"/>
      <c r="D29" s="3"/>
      <c r="E29" s="3"/>
      <c r="F29" s="3"/>
      <c r="G29" s="3"/>
      <c r="H29" s="3"/>
      <c r="J29" s="3"/>
      <c r="K29" s="4"/>
    </row>
    <row r="30" spans="1:11" x14ac:dyDescent="0.25">
      <c r="C30" s="3"/>
      <c r="D30" s="3"/>
      <c r="E30" s="3"/>
      <c r="F30" s="3"/>
      <c r="G30" s="3"/>
      <c r="H30" s="3"/>
      <c r="J30" s="3"/>
      <c r="K30" s="4"/>
    </row>
    <row r="31" spans="1:11" x14ac:dyDescent="0.25">
      <c r="C31" s="3"/>
      <c r="D31" s="3"/>
      <c r="E31" s="3"/>
      <c r="F31" s="3"/>
      <c r="G31" s="3"/>
      <c r="H31" s="3"/>
      <c r="J31" s="3"/>
      <c r="K31" s="4"/>
    </row>
    <row r="32" spans="1:11" x14ac:dyDescent="0.25">
      <c r="C32" s="3"/>
      <c r="D32" s="3"/>
      <c r="E32" s="3"/>
      <c r="F32" s="3"/>
      <c r="G32" s="3"/>
      <c r="H32" s="3"/>
      <c r="J32" s="3"/>
      <c r="K32" s="4"/>
    </row>
    <row r="33" spans="3:11" x14ac:dyDescent="0.25">
      <c r="C33" s="3"/>
      <c r="D33" s="3"/>
      <c r="E33" s="3"/>
      <c r="F33" s="3"/>
      <c r="G33" s="3"/>
      <c r="H33" s="3"/>
      <c r="J33" s="3"/>
      <c r="K33" s="4"/>
    </row>
    <row r="34" spans="3:11" x14ac:dyDescent="0.25">
      <c r="C34" s="3"/>
      <c r="D34" s="3"/>
      <c r="E34" s="3"/>
      <c r="F34" s="3"/>
      <c r="G34" s="3"/>
      <c r="H34" s="3"/>
      <c r="J34" s="3"/>
      <c r="K34" s="4"/>
    </row>
    <row r="35" spans="3:11" x14ac:dyDescent="0.25">
      <c r="C35" s="3"/>
      <c r="D35" s="3"/>
      <c r="E35" s="3"/>
      <c r="F35" s="3"/>
      <c r="G35" s="3"/>
      <c r="H35" s="3"/>
      <c r="J35" s="3"/>
      <c r="K35" s="4"/>
    </row>
    <row r="36" spans="3:11" x14ac:dyDescent="0.25">
      <c r="C36" s="3"/>
      <c r="D36" s="3"/>
      <c r="E36" s="3"/>
      <c r="F36" s="3"/>
      <c r="G36" s="3"/>
      <c r="H36" s="3"/>
      <c r="J36" s="3"/>
      <c r="K36" s="4"/>
    </row>
    <row r="37" spans="3:11" x14ac:dyDescent="0.25">
      <c r="C37" s="3"/>
      <c r="D37" s="3"/>
      <c r="E37" s="3"/>
      <c r="F37" s="3"/>
      <c r="G37" s="3"/>
      <c r="H37" s="3"/>
      <c r="J37" s="3"/>
      <c r="K37" s="4"/>
    </row>
    <row r="38" spans="3:11" x14ac:dyDescent="0.25">
      <c r="C38" s="3"/>
      <c r="D38" s="3"/>
      <c r="E38" s="3"/>
      <c r="F38" s="3"/>
      <c r="G38" s="3"/>
      <c r="H38" s="3"/>
      <c r="J38" s="3"/>
      <c r="K38" s="4"/>
    </row>
    <row r="41" spans="3:11" x14ac:dyDescent="0.25">
      <c r="C41" s="1"/>
      <c r="D41" s="1"/>
      <c r="E41" s="1"/>
      <c r="F41" s="1"/>
      <c r="G41" s="1"/>
      <c r="H41" s="1"/>
      <c r="I41" s="13"/>
      <c r="J41" s="1"/>
      <c r="K41" s="1"/>
    </row>
    <row r="42" spans="3:11" x14ac:dyDescent="0.25">
      <c r="C42" s="3"/>
      <c r="D42" s="3"/>
      <c r="E42" s="3"/>
      <c r="F42" s="3"/>
      <c r="G42" s="3"/>
      <c r="H42" s="3"/>
      <c r="J42" s="3"/>
      <c r="K42" s="4"/>
    </row>
    <row r="43" spans="3:11" x14ac:dyDescent="0.25">
      <c r="C43" s="3"/>
      <c r="D43" s="3"/>
      <c r="E43" s="3"/>
      <c r="F43" s="3"/>
      <c r="G43" s="3"/>
      <c r="H43" s="3"/>
      <c r="J43" s="3"/>
      <c r="K43" s="4"/>
    </row>
    <row r="44" spans="3:11" x14ac:dyDescent="0.25">
      <c r="C44" s="3"/>
      <c r="D44" s="3"/>
      <c r="E44" s="3"/>
      <c r="F44" s="3"/>
      <c r="G44" s="3"/>
      <c r="H44" s="3"/>
      <c r="J44" s="3"/>
      <c r="K44" s="4"/>
    </row>
    <row r="45" spans="3:11" x14ac:dyDescent="0.25">
      <c r="C45" s="3"/>
      <c r="D45" s="3"/>
      <c r="E45" s="3"/>
      <c r="F45" s="3"/>
      <c r="G45" s="3"/>
      <c r="H45" s="3"/>
      <c r="J45" s="3"/>
      <c r="K45" s="4"/>
    </row>
    <row r="46" spans="3:11" x14ac:dyDescent="0.25">
      <c r="C46" s="3"/>
      <c r="D46" s="3"/>
      <c r="E46" s="3"/>
      <c r="F46" s="3"/>
      <c r="G46" s="3"/>
      <c r="H46" s="3"/>
      <c r="J46" s="3"/>
      <c r="K46" s="4"/>
    </row>
    <row r="47" spans="3:11" x14ac:dyDescent="0.25">
      <c r="C47" s="3"/>
      <c r="D47" s="3"/>
      <c r="E47" s="3"/>
      <c r="F47" s="3"/>
      <c r="G47" s="3"/>
      <c r="H47" s="3"/>
      <c r="J47" s="3"/>
      <c r="K47" s="4"/>
    </row>
    <row r="48" spans="3:11" x14ac:dyDescent="0.25">
      <c r="C48" s="3"/>
      <c r="D48" s="3"/>
      <c r="E48" s="3"/>
      <c r="F48" s="3"/>
      <c r="G48" s="3"/>
      <c r="H48" s="3"/>
      <c r="J48" s="3"/>
      <c r="K48" s="4"/>
    </row>
    <row r="49" spans="3:11" x14ac:dyDescent="0.25">
      <c r="C49" s="3"/>
      <c r="D49" s="3"/>
      <c r="E49" s="3"/>
      <c r="F49" s="3"/>
      <c r="G49" s="3"/>
      <c r="H49" s="3"/>
      <c r="J49" s="3"/>
      <c r="K49" s="4"/>
    </row>
    <row r="50" spans="3:11" x14ac:dyDescent="0.25">
      <c r="C50" s="3"/>
      <c r="D50" s="3"/>
      <c r="E50" s="3"/>
      <c r="F50" s="3"/>
      <c r="G50" s="3"/>
      <c r="H50" s="3"/>
      <c r="J50" s="3"/>
      <c r="K50" s="4"/>
    </row>
    <row r="51" spans="3:11" x14ac:dyDescent="0.25">
      <c r="C51" s="3"/>
      <c r="D51" s="3"/>
      <c r="E51" s="3"/>
      <c r="F51" s="3"/>
      <c r="G51" s="3"/>
      <c r="H51" s="3"/>
      <c r="J51" s="3"/>
      <c r="K51" s="4"/>
    </row>
    <row r="52" spans="3:11" x14ac:dyDescent="0.25">
      <c r="C52" s="3"/>
      <c r="D52" s="3"/>
      <c r="E52" s="3"/>
      <c r="F52" s="3"/>
      <c r="G52" s="3"/>
      <c r="H52" s="3"/>
      <c r="J52" s="3"/>
      <c r="K52" s="4"/>
    </row>
    <row r="53" spans="3:11" x14ac:dyDescent="0.25">
      <c r="C53" s="3"/>
      <c r="D53" s="3"/>
      <c r="E53" s="3"/>
      <c r="F53" s="3"/>
      <c r="G53" s="3"/>
      <c r="H53" s="3"/>
      <c r="J53" s="3"/>
      <c r="K53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pane ySplit="1" topLeftCell="A89" activePane="bottomLeft" state="frozen"/>
      <selection pane="bottomLeft" activeCell="C1" sqref="C1:K1"/>
    </sheetView>
  </sheetViews>
  <sheetFormatPr defaultRowHeight="15" x14ac:dyDescent="0.25"/>
  <cols>
    <col min="1" max="1" width="19.42578125" style="7" customWidth="1"/>
    <col min="2" max="2" width="13.5703125" style="5" customWidth="1"/>
    <col min="3" max="3" width="14.28515625" style="5" customWidth="1"/>
    <col min="4" max="4" width="13.42578125" style="8" customWidth="1"/>
    <col min="5" max="5" width="14.140625" style="10" customWidth="1"/>
    <col min="6" max="6" width="17.7109375" style="8" customWidth="1"/>
    <col min="7" max="7" width="11.140625" style="3" customWidth="1"/>
    <col min="8" max="8" width="11.85546875" style="8" customWidth="1"/>
    <col min="9" max="9" width="14.85546875" style="12" customWidth="1"/>
    <col min="10" max="10" width="12" style="12" customWidth="1"/>
    <col min="11" max="11" width="11.28515625" style="12" customWidth="1"/>
    <col min="12" max="16384" width="9.140625" style="5"/>
  </cols>
  <sheetData>
    <row r="1" spans="1:11" s="27" customFormat="1" ht="59.25" customHeight="1" x14ac:dyDescent="0.25">
      <c r="B1" s="27" t="s">
        <v>25</v>
      </c>
      <c r="C1" s="1" t="s">
        <v>51</v>
      </c>
      <c r="D1" s="9" t="s">
        <v>52</v>
      </c>
      <c r="E1" s="11" t="s">
        <v>0</v>
      </c>
      <c r="F1" s="9" t="s">
        <v>53</v>
      </c>
      <c r="G1" s="9" t="s">
        <v>1</v>
      </c>
      <c r="H1" s="9" t="s">
        <v>2</v>
      </c>
      <c r="I1" s="13" t="s">
        <v>32</v>
      </c>
      <c r="J1" s="13" t="s">
        <v>3</v>
      </c>
      <c r="K1" s="13" t="s">
        <v>4</v>
      </c>
    </row>
    <row r="2" spans="1:11" x14ac:dyDescent="0.25">
      <c r="A2" s="26" t="s">
        <v>5</v>
      </c>
      <c r="B2" s="5" t="s">
        <v>27</v>
      </c>
      <c r="C2" s="6">
        <v>100</v>
      </c>
      <c r="D2" s="8">
        <v>2.0499999999999998</v>
      </c>
      <c r="E2" s="10">
        <v>0.9</v>
      </c>
      <c r="F2" s="8">
        <v>737.5</v>
      </c>
      <c r="G2" s="8">
        <v>50</v>
      </c>
      <c r="H2" s="8">
        <v>6</v>
      </c>
      <c r="I2" s="30">
        <v>30760</v>
      </c>
      <c r="J2" s="15">
        <f>((C2*D2*E2)/F2)*G2*H2*I2</f>
        <v>2308564.0677966094</v>
      </c>
      <c r="K2" s="15">
        <f>J2/1000</f>
        <v>2308.5640677966094</v>
      </c>
    </row>
    <row r="3" spans="1:11" x14ac:dyDescent="0.25">
      <c r="B3" s="5" t="s">
        <v>28</v>
      </c>
      <c r="C3" s="6">
        <v>100</v>
      </c>
      <c r="D3" s="8">
        <v>2.1</v>
      </c>
      <c r="E3" s="10">
        <v>0.9</v>
      </c>
      <c r="F3" s="8">
        <v>580</v>
      </c>
      <c r="G3" s="8">
        <v>50</v>
      </c>
      <c r="H3" s="8">
        <v>6</v>
      </c>
      <c r="I3" s="30">
        <v>106000</v>
      </c>
      <c r="J3" s="15">
        <f t="shared" ref="J3:J5" si="0">((C3*D3*E3)/F3)*G3*H3*I3</f>
        <v>10362413.793103449</v>
      </c>
      <c r="K3" s="15">
        <f t="shared" ref="K3:K5" si="1">J3/1000</f>
        <v>10362.413793103449</v>
      </c>
    </row>
    <row r="4" spans="1:11" x14ac:dyDescent="0.25">
      <c r="B4" s="5" t="s">
        <v>29</v>
      </c>
      <c r="C4" s="6">
        <v>100</v>
      </c>
      <c r="D4" s="8">
        <v>2.2000000000000002</v>
      </c>
      <c r="E4" s="10">
        <v>0.9</v>
      </c>
      <c r="F4" s="8">
        <v>625</v>
      </c>
      <c r="G4" s="8">
        <v>50</v>
      </c>
      <c r="H4" s="8">
        <v>6</v>
      </c>
      <c r="I4" s="30">
        <v>90000</v>
      </c>
      <c r="J4" s="15">
        <f t="shared" si="0"/>
        <v>8553600</v>
      </c>
      <c r="K4" s="15">
        <f t="shared" si="1"/>
        <v>8553.6</v>
      </c>
    </row>
    <row r="5" spans="1:11" x14ac:dyDescent="0.25">
      <c r="B5" s="5" t="s">
        <v>30</v>
      </c>
      <c r="C5" s="6">
        <v>100</v>
      </c>
      <c r="D5" s="8">
        <v>2.11</v>
      </c>
      <c r="E5" s="10">
        <v>0.9</v>
      </c>
      <c r="F5" s="8">
        <v>647.5</v>
      </c>
      <c r="G5" s="8">
        <v>50</v>
      </c>
      <c r="H5" s="8">
        <v>6</v>
      </c>
      <c r="I5" s="30">
        <v>44000</v>
      </c>
      <c r="J5" s="15">
        <f t="shared" si="0"/>
        <v>3871320.4633204639</v>
      </c>
      <c r="K5" s="15">
        <f t="shared" si="1"/>
        <v>3871.3204633204641</v>
      </c>
    </row>
    <row r="6" spans="1:11" x14ac:dyDescent="0.25">
      <c r="C6" s="6"/>
      <c r="G6" s="8"/>
      <c r="K6" s="32">
        <f>SUM(K2:K5)</f>
        <v>25095.898324220521</v>
      </c>
    </row>
    <row r="7" spans="1:11" x14ac:dyDescent="0.25">
      <c r="A7" s="7" t="s">
        <v>6</v>
      </c>
      <c r="B7" s="5" t="s">
        <v>27</v>
      </c>
      <c r="C7" s="6">
        <v>100</v>
      </c>
      <c r="D7" s="8">
        <v>2.0499999999999998</v>
      </c>
      <c r="E7" s="10">
        <v>0.9</v>
      </c>
      <c r="F7" s="8">
        <v>737.5</v>
      </c>
      <c r="G7" s="8">
        <v>50</v>
      </c>
      <c r="H7" s="8">
        <v>6</v>
      </c>
      <c r="I7" s="12">
        <v>30000</v>
      </c>
      <c r="J7" s="15">
        <f>((C7*D7*E7)/F7)*G7*H7*I7</f>
        <v>2251525.423728813</v>
      </c>
      <c r="K7" s="15">
        <f>J7/1000</f>
        <v>2251.5254237288132</v>
      </c>
    </row>
    <row r="8" spans="1:11" x14ac:dyDescent="0.25">
      <c r="B8" s="5" t="s">
        <v>28</v>
      </c>
      <c r="C8" s="6">
        <v>100</v>
      </c>
      <c r="D8" s="8">
        <v>2.1</v>
      </c>
      <c r="E8" s="10">
        <v>0.9</v>
      </c>
      <c r="F8" s="8">
        <v>580</v>
      </c>
      <c r="G8" s="8">
        <v>50</v>
      </c>
      <c r="H8" s="8">
        <v>6</v>
      </c>
      <c r="I8" s="12">
        <v>25000</v>
      </c>
      <c r="J8" s="15">
        <f>((C8*D8*E8)/F8)*G8*H8*I8</f>
        <v>2443965.5172413792</v>
      </c>
      <c r="K8" s="15">
        <f>J8/1000</f>
        <v>2443.9655172413791</v>
      </c>
    </row>
    <row r="9" spans="1:11" x14ac:dyDescent="0.25">
      <c r="B9" s="5" t="s">
        <v>29</v>
      </c>
      <c r="C9" s="6"/>
      <c r="G9" s="8"/>
    </row>
    <row r="10" spans="1:11" x14ac:dyDescent="0.25">
      <c r="B10" s="5" t="s">
        <v>30</v>
      </c>
      <c r="C10" s="6"/>
      <c r="G10" s="8"/>
      <c r="K10" s="32">
        <f>SUM(K7:K9)</f>
        <v>4695.4909409701922</v>
      </c>
    </row>
    <row r="11" spans="1:11" x14ac:dyDescent="0.25">
      <c r="C11" s="6"/>
      <c r="G11" s="8"/>
    </row>
    <row r="12" spans="1:11" x14ac:dyDescent="0.25">
      <c r="A12" s="7" t="s">
        <v>7</v>
      </c>
      <c r="B12" s="5" t="s">
        <v>27</v>
      </c>
      <c r="C12" s="6">
        <v>100</v>
      </c>
      <c r="D12" s="8">
        <v>2.0499999999999998</v>
      </c>
      <c r="E12" s="10">
        <v>0.9</v>
      </c>
      <c r="F12" s="8">
        <v>737.5</v>
      </c>
      <c r="G12" s="8">
        <v>50</v>
      </c>
      <c r="H12" s="8">
        <v>6</v>
      </c>
      <c r="I12" s="12">
        <v>71160</v>
      </c>
      <c r="J12" s="15">
        <f>((C12*D12*E12)/F12)*G12*H12*I12</f>
        <v>5340618.3050847445</v>
      </c>
      <c r="K12" s="15">
        <f>J12/1000</f>
        <v>5340.6183050847449</v>
      </c>
    </row>
    <row r="13" spans="1:11" x14ac:dyDescent="0.25">
      <c r="B13" s="5" t="s">
        <v>28</v>
      </c>
      <c r="C13" s="6">
        <v>100</v>
      </c>
      <c r="D13" s="8">
        <v>2.1</v>
      </c>
      <c r="E13" s="10">
        <v>0.9</v>
      </c>
      <c r="F13" s="8">
        <v>580</v>
      </c>
      <c r="G13" s="8">
        <v>50</v>
      </c>
      <c r="H13" s="8">
        <v>6</v>
      </c>
      <c r="I13" s="12">
        <v>18240</v>
      </c>
      <c r="J13" s="15">
        <f>((C13*D13*E13)/F13)*G13*H13*I13</f>
        <v>1783117.2413793104</v>
      </c>
      <c r="K13" s="15">
        <f>J13/1000</f>
        <v>1783.1172413793104</v>
      </c>
    </row>
    <row r="14" spans="1:11" x14ac:dyDescent="0.25">
      <c r="B14" s="5" t="s">
        <v>29</v>
      </c>
      <c r="C14" s="6"/>
      <c r="G14" s="8"/>
    </row>
    <row r="15" spans="1:11" x14ac:dyDescent="0.25">
      <c r="B15" s="5" t="s">
        <v>30</v>
      </c>
      <c r="C15" s="6"/>
      <c r="G15" s="8"/>
      <c r="K15" s="32">
        <f>SUM(K12:K14)</f>
        <v>7123.735546464055</v>
      </c>
    </row>
    <row r="16" spans="1:11" x14ac:dyDescent="0.25">
      <c r="C16" s="6"/>
      <c r="G16" s="8"/>
    </row>
    <row r="17" spans="1:11" x14ac:dyDescent="0.25">
      <c r="A17" s="7" t="s">
        <v>8</v>
      </c>
      <c r="B17" s="5" t="s">
        <v>27</v>
      </c>
      <c r="C17" s="6">
        <v>100</v>
      </c>
      <c r="D17" s="8">
        <v>2.0499999999999998</v>
      </c>
      <c r="E17" s="10">
        <v>0.9</v>
      </c>
      <c r="F17" s="8">
        <v>737.5</v>
      </c>
      <c r="G17" s="8">
        <v>50</v>
      </c>
      <c r="H17" s="8">
        <v>6</v>
      </c>
      <c r="I17" s="12">
        <v>28180</v>
      </c>
      <c r="J17" s="15">
        <f>((C17*D17*E17)/F17)*G17*H17*I17</f>
        <v>2114932.8813559315</v>
      </c>
      <c r="K17" s="15">
        <f>J17/1000</f>
        <v>2114.9328813559314</v>
      </c>
    </row>
    <row r="18" spans="1:11" x14ac:dyDescent="0.25">
      <c r="B18" s="5" t="s">
        <v>28</v>
      </c>
      <c r="C18" s="6">
        <v>100</v>
      </c>
      <c r="D18" s="8">
        <v>2.1</v>
      </c>
      <c r="E18" s="10">
        <v>0.9</v>
      </c>
      <c r="F18" s="8">
        <v>580</v>
      </c>
      <c r="G18" s="8">
        <v>50</v>
      </c>
      <c r="H18" s="8">
        <v>6</v>
      </c>
      <c r="I18" s="12">
        <v>20000</v>
      </c>
      <c r="J18" s="15">
        <f t="shared" ref="J18:J20" si="2">((C18*D18*E18)/F18)*G18*H18*I18</f>
        <v>1955172.4137931035</v>
      </c>
      <c r="K18" s="15">
        <f t="shared" ref="K18:K20" si="3">J18/1000</f>
        <v>1955.1724137931035</v>
      </c>
    </row>
    <row r="19" spans="1:11" x14ac:dyDescent="0.25">
      <c r="B19" s="5" t="s">
        <v>29</v>
      </c>
      <c r="C19" s="6">
        <v>100</v>
      </c>
      <c r="D19" s="8">
        <v>2.2000000000000002</v>
      </c>
      <c r="E19" s="10">
        <v>0.9</v>
      </c>
      <c r="F19" s="8">
        <v>625</v>
      </c>
      <c r="G19" s="8">
        <v>50</v>
      </c>
      <c r="H19" s="8">
        <v>6</v>
      </c>
      <c r="I19" s="12">
        <v>16950</v>
      </c>
      <c r="J19" s="15">
        <f t="shared" si="2"/>
        <v>1610928</v>
      </c>
      <c r="K19" s="15">
        <f t="shared" si="3"/>
        <v>1610.9280000000001</v>
      </c>
    </row>
    <row r="20" spans="1:11" x14ac:dyDescent="0.25">
      <c r="B20" s="5" t="s">
        <v>30</v>
      </c>
      <c r="C20" s="6">
        <v>100</v>
      </c>
      <c r="D20" s="8">
        <v>2.11</v>
      </c>
      <c r="E20" s="10">
        <v>0.9</v>
      </c>
      <c r="F20" s="8">
        <v>647.5</v>
      </c>
      <c r="G20" s="8">
        <v>50</v>
      </c>
      <c r="H20" s="8">
        <v>6</v>
      </c>
      <c r="I20" s="12">
        <v>5000</v>
      </c>
      <c r="J20" s="15">
        <f t="shared" si="2"/>
        <v>439922.77992278</v>
      </c>
      <c r="K20" s="15">
        <f t="shared" si="3"/>
        <v>439.92277992278002</v>
      </c>
    </row>
    <row r="21" spans="1:11" x14ac:dyDescent="0.25">
      <c r="C21" s="6"/>
      <c r="G21" s="8"/>
      <c r="K21" s="32">
        <f>SUM(K17:K20)</f>
        <v>6120.9560750718147</v>
      </c>
    </row>
    <row r="22" spans="1:11" x14ac:dyDescent="0.25">
      <c r="A22" s="7" t="s">
        <v>9</v>
      </c>
      <c r="B22" s="5" t="s">
        <v>27</v>
      </c>
      <c r="C22" s="6">
        <v>100</v>
      </c>
      <c r="D22" s="8">
        <v>2.0499999999999998</v>
      </c>
      <c r="E22" s="10">
        <v>0.9</v>
      </c>
      <c r="F22" s="8">
        <v>737.5</v>
      </c>
      <c r="G22" s="8">
        <v>50</v>
      </c>
      <c r="H22" s="8">
        <v>6</v>
      </c>
      <c r="I22" s="12">
        <v>23650</v>
      </c>
      <c r="J22" s="15">
        <f>((C22*D22*E22)/F22)*G22*H22*I22</f>
        <v>1774952.542372881</v>
      </c>
      <c r="K22" s="15">
        <f>J22/1000</f>
        <v>1774.952542372881</v>
      </c>
    </row>
    <row r="23" spans="1:11" x14ac:dyDescent="0.25">
      <c r="B23" s="5" t="s">
        <v>28</v>
      </c>
      <c r="C23" s="6">
        <v>100</v>
      </c>
      <c r="D23" s="8">
        <v>2.1</v>
      </c>
      <c r="E23" s="10">
        <v>0.9</v>
      </c>
      <c r="F23" s="8">
        <v>580</v>
      </c>
      <c r="G23" s="8">
        <v>50</v>
      </c>
      <c r="H23" s="8">
        <v>6</v>
      </c>
      <c r="I23" s="12">
        <v>22300</v>
      </c>
      <c r="J23" s="15">
        <f t="shared" ref="J23:J24" si="4">((C23*D23*E23)/F23)*G23*H23*I23</f>
        <v>2180017.2413793104</v>
      </c>
      <c r="K23" s="15">
        <f t="shared" ref="K23:K24" si="5">J23/1000</f>
        <v>2180.0172413793102</v>
      </c>
    </row>
    <row r="24" spans="1:11" x14ac:dyDescent="0.25">
      <c r="B24" s="5" t="s">
        <v>29</v>
      </c>
      <c r="C24" s="6">
        <v>100</v>
      </c>
      <c r="D24" s="8">
        <v>2.2000000000000002</v>
      </c>
      <c r="E24" s="10">
        <v>0.9</v>
      </c>
      <c r="F24" s="8">
        <v>625</v>
      </c>
      <c r="G24" s="8">
        <v>50</v>
      </c>
      <c r="H24" s="8">
        <v>6</v>
      </c>
      <c r="I24" s="12">
        <v>2700</v>
      </c>
      <c r="J24" s="15">
        <f t="shared" si="4"/>
        <v>256608.00000000003</v>
      </c>
      <c r="K24" s="15">
        <f t="shared" si="5"/>
        <v>256.608</v>
      </c>
    </row>
    <row r="25" spans="1:11" x14ac:dyDescent="0.25">
      <c r="B25" s="5" t="s">
        <v>30</v>
      </c>
      <c r="C25" s="6"/>
      <c r="G25" s="8"/>
    </row>
    <row r="26" spans="1:11" x14ac:dyDescent="0.25">
      <c r="C26" s="6"/>
      <c r="G26" s="8"/>
      <c r="K26" s="32">
        <f>SUM(K22:K25)</f>
        <v>4211.577783752191</v>
      </c>
    </row>
    <row r="27" spans="1:11" x14ac:dyDescent="0.25">
      <c r="A27" s="7" t="s">
        <v>10</v>
      </c>
      <c r="B27" s="5" t="s">
        <v>27</v>
      </c>
      <c r="C27" s="6">
        <v>100</v>
      </c>
      <c r="D27" s="8">
        <v>2.0499999999999998</v>
      </c>
      <c r="E27" s="10">
        <v>0.9</v>
      </c>
      <c r="F27" s="8">
        <v>737.5</v>
      </c>
      <c r="G27" s="8">
        <v>50</v>
      </c>
      <c r="H27" s="8">
        <v>6</v>
      </c>
      <c r="I27" s="12">
        <v>21000</v>
      </c>
      <c r="J27" s="15">
        <f>((C27*D27*E27)/F27)*G27*H27*I27</f>
        <v>1576067.7966101691</v>
      </c>
      <c r="K27" s="15">
        <f>J27/1000</f>
        <v>1576.0677966101691</v>
      </c>
    </row>
    <row r="28" spans="1:11" x14ac:dyDescent="0.25">
      <c r="B28" s="5" t="s">
        <v>28</v>
      </c>
      <c r="C28" s="6">
        <v>100</v>
      </c>
      <c r="D28" s="8">
        <v>2.1</v>
      </c>
      <c r="E28" s="10">
        <v>0.9</v>
      </c>
      <c r="F28" s="8">
        <v>580</v>
      </c>
      <c r="G28" s="8">
        <v>50</v>
      </c>
      <c r="H28" s="8">
        <v>6</v>
      </c>
      <c r="I28" s="12">
        <v>23250</v>
      </c>
      <c r="J28" s="15">
        <f t="shared" ref="J28:J29" si="6">((C28*D28*E28)/F28)*G28*H28*I28</f>
        <v>2272887.931034483</v>
      </c>
      <c r="K28" s="15">
        <f t="shared" ref="K28:K29" si="7">J28/1000</f>
        <v>2272.8879310344828</v>
      </c>
    </row>
    <row r="29" spans="1:11" x14ac:dyDescent="0.25">
      <c r="B29" s="5" t="s">
        <v>29</v>
      </c>
      <c r="C29" s="6">
        <v>100</v>
      </c>
      <c r="D29" s="8">
        <v>2.2000000000000002</v>
      </c>
      <c r="E29" s="10">
        <v>0.9</v>
      </c>
      <c r="F29" s="8">
        <v>625</v>
      </c>
      <c r="G29" s="8">
        <v>50</v>
      </c>
      <c r="H29" s="8">
        <v>6</v>
      </c>
      <c r="I29" s="12">
        <v>19000</v>
      </c>
      <c r="J29" s="15">
        <f t="shared" si="6"/>
        <v>1805760.0000000002</v>
      </c>
      <c r="K29" s="15">
        <f t="shared" si="7"/>
        <v>1805.7600000000002</v>
      </c>
    </row>
    <row r="30" spans="1:11" x14ac:dyDescent="0.25">
      <c r="B30" s="5" t="s">
        <v>30</v>
      </c>
      <c r="C30" s="6"/>
      <c r="G30" s="8"/>
    </row>
    <row r="31" spans="1:11" x14ac:dyDescent="0.25">
      <c r="C31" s="6"/>
      <c r="G31" s="8"/>
      <c r="K31" s="32">
        <f>SUM(K27:K30)</f>
        <v>5654.7157276446524</v>
      </c>
    </row>
    <row r="32" spans="1:11" x14ac:dyDescent="0.25">
      <c r="A32" s="7" t="s">
        <v>11</v>
      </c>
      <c r="B32" s="5" t="s">
        <v>27</v>
      </c>
      <c r="C32" s="6">
        <v>100</v>
      </c>
      <c r="D32" s="8">
        <v>2.0499999999999998</v>
      </c>
      <c r="E32" s="10">
        <v>0.9</v>
      </c>
      <c r="F32" s="8">
        <v>737.5</v>
      </c>
      <c r="G32" s="8">
        <v>50</v>
      </c>
      <c r="H32" s="8">
        <v>6</v>
      </c>
      <c r="I32" s="12">
        <v>60000</v>
      </c>
      <c r="J32" s="15">
        <f>((C32*D32*E32)/F32)*G32*H32*I32</f>
        <v>4503050.8474576259</v>
      </c>
      <c r="K32" s="15">
        <f>J32/1000</f>
        <v>4503.0508474576263</v>
      </c>
    </row>
    <row r="33" spans="1:11" x14ac:dyDescent="0.25">
      <c r="B33" s="5" t="s">
        <v>28</v>
      </c>
      <c r="C33" s="6">
        <v>100</v>
      </c>
      <c r="D33" s="8">
        <v>2.1</v>
      </c>
      <c r="E33" s="10">
        <v>0.9</v>
      </c>
      <c r="F33" s="8">
        <v>580</v>
      </c>
      <c r="G33" s="8">
        <v>50</v>
      </c>
      <c r="H33" s="8">
        <v>6</v>
      </c>
      <c r="I33" s="12">
        <v>114630</v>
      </c>
      <c r="J33" s="15">
        <f t="shared" ref="J33:J35" si="8">((C33*D33*E33)/F33)*G33*H33*I33</f>
        <v>11206070.689655174</v>
      </c>
      <c r="K33" s="15">
        <f t="shared" ref="K33:K35" si="9">J33/1000</f>
        <v>11206.070689655173</v>
      </c>
    </row>
    <row r="34" spans="1:11" x14ac:dyDescent="0.25">
      <c r="B34" s="5" t="s">
        <v>29</v>
      </c>
      <c r="C34" s="6">
        <v>100</v>
      </c>
      <c r="D34" s="8">
        <v>2.2000000000000002</v>
      </c>
      <c r="E34" s="10">
        <v>0.9</v>
      </c>
      <c r="F34" s="8">
        <v>625</v>
      </c>
      <c r="G34" s="8">
        <v>50</v>
      </c>
      <c r="H34" s="8">
        <v>6</v>
      </c>
      <c r="I34" s="12">
        <v>73060</v>
      </c>
      <c r="J34" s="15">
        <f t="shared" si="8"/>
        <v>6943622.4000000004</v>
      </c>
      <c r="K34" s="15">
        <f t="shared" si="9"/>
        <v>6943.6224000000002</v>
      </c>
    </row>
    <row r="35" spans="1:11" x14ac:dyDescent="0.25">
      <c r="B35" s="5" t="s">
        <v>30</v>
      </c>
      <c r="C35" s="6">
        <v>100</v>
      </c>
      <c r="D35" s="8">
        <v>2.11</v>
      </c>
      <c r="E35" s="10">
        <v>0.9</v>
      </c>
      <c r="F35" s="8">
        <v>647.5</v>
      </c>
      <c r="G35" s="8">
        <v>50</v>
      </c>
      <c r="H35" s="8">
        <v>6</v>
      </c>
      <c r="I35" s="12">
        <v>22000</v>
      </c>
      <c r="J35" s="15">
        <f t="shared" si="8"/>
        <v>1935660.2316602319</v>
      </c>
      <c r="K35" s="15">
        <f t="shared" si="9"/>
        <v>1935.6602316602321</v>
      </c>
    </row>
    <row r="36" spans="1:11" x14ac:dyDescent="0.25">
      <c r="C36" s="6"/>
      <c r="G36" s="8"/>
      <c r="K36" s="32">
        <f>SUM(K32:K35)</f>
        <v>24588.404168773031</v>
      </c>
    </row>
    <row r="37" spans="1:11" x14ac:dyDescent="0.25">
      <c r="A37" s="7" t="s">
        <v>12</v>
      </c>
      <c r="B37" s="5" t="s">
        <v>27</v>
      </c>
      <c r="C37" s="6">
        <v>100</v>
      </c>
      <c r="D37" s="8">
        <v>2.0499999999999998</v>
      </c>
      <c r="E37" s="10">
        <v>0.9</v>
      </c>
      <c r="F37" s="8">
        <v>737.5</v>
      </c>
      <c r="G37" s="8">
        <v>50</v>
      </c>
      <c r="H37" s="8">
        <v>6</v>
      </c>
      <c r="I37" s="12">
        <v>140680</v>
      </c>
      <c r="J37" s="15">
        <f>((C37*D37*E37)/F37)*G37*H37*I37</f>
        <v>10558153.22033898</v>
      </c>
      <c r="K37" s="15">
        <f>J37/1000</f>
        <v>10558.15322033898</v>
      </c>
    </row>
    <row r="38" spans="1:11" x14ac:dyDescent="0.25">
      <c r="B38" s="5" t="s">
        <v>28</v>
      </c>
      <c r="C38" s="6"/>
      <c r="G38" s="8"/>
      <c r="J38" s="15"/>
    </row>
    <row r="39" spans="1:11" x14ac:dyDescent="0.25">
      <c r="B39" s="5" t="s">
        <v>29</v>
      </c>
      <c r="C39" s="6"/>
      <c r="G39" s="8"/>
      <c r="J39" s="15"/>
    </row>
    <row r="40" spans="1:11" x14ac:dyDescent="0.25">
      <c r="B40" s="5" t="s">
        <v>30</v>
      </c>
      <c r="C40" s="6"/>
      <c r="G40" s="8"/>
      <c r="J40" s="15"/>
    </row>
    <row r="41" spans="1:11" x14ac:dyDescent="0.25">
      <c r="C41" s="6"/>
      <c r="G41" s="8"/>
      <c r="K41" s="32">
        <f>SUM(K37:K40)</f>
        <v>10558.15322033898</v>
      </c>
    </row>
    <row r="42" spans="1:11" x14ac:dyDescent="0.25">
      <c r="A42" s="7" t="s">
        <v>13</v>
      </c>
      <c r="B42" s="5" t="s">
        <v>27</v>
      </c>
      <c r="C42" s="6">
        <v>100</v>
      </c>
      <c r="D42" s="8">
        <v>2.0499999999999998</v>
      </c>
      <c r="E42" s="10">
        <v>0.9</v>
      </c>
      <c r="F42" s="8">
        <v>737.5</v>
      </c>
      <c r="G42" s="8">
        <v>50</v>
      </c>
      <c r="H42" s="8">
        <v>6</v>
      </c>
      <c r="I42" s="12">
        <v>3000</v>
      </c>
      <c r="J42" s="15">
        <f>((C42*D42*E42)/F42)*G42*H42*I42</f>
        <v>225152.54237288129</v>
      </c>
      <c r="K42" s="15">
        <f>J42/1000</f>
        <v>225.1525423728813</v>
      </c>
    </row>
    <row r="43" spans="1:11" x14ac:dyDescent="0.25">
      <c r="B43" s="5" t="s">
        <v>28</v>
      </c>
      <c r="C43" s="6">
        <v>100</v>
      </c>
      <c r="D43" s="8">
        <v>2.1</v>
      </c>
      <c r="E43" s="10">
        <v>0.9</v>
      </c>
      <c r="F43" s="8">
        <v>580</v>
      </c>
      <c r="G43" s="8">
        <v>50</v>
      </c>
      <c r="H43" s="8">
        <v>6</v>
      </c>
      <c r="I43" s="12">
        <v>12000</v>
      </c>
      <c r="J43" s="15">
        <f t="shared" ref="J43:J45" si="10">((C43*D43*E43)/F43)*G43*H43*I43</f>
        <v>1173103.448275862</v>
      </c>
      <c r="K43" s="15">
        <f t="shared" ref="K43:K45" si="11">J43/1000</f>
        <v>1173.1034482758621</v>
      </c>
    </row>
    <row r="44" spans="1:11" x14ac:dyDescent="0.25">
      <c r="B44" s="5" t="s">
        <v>29</v>
      </c>
      <c r="C44" s="6">
        <v>100</v>
      </c>
      <c r="D44" s="8">
        <v>2.2000000000000002</v>
      </c>
      <c r="E44" s="10">
        <v>0.9</v>
      </c>
      <c r="F44" s="8">
        <v>625</v>
      </c>
      <c r="G44" s="8">
        <v>50</v>
      </c>
      <c r="H44" s="8">
        <v>6</v>
      </c>
      <c r="I44" s="12">
        <v>11000</v>
      </c>
      <c r="J44" s="15">
        <f t="shared" si="10"/>
        <v>1045440.0000000001</v>
      </c>
      <c r="K44" s="15">
        <f t="shared" si="11"/>
        <v>1045.44</v>
      </c>
    </row>
    <row r="45" spans="1:11" x14ac:dyDescent="0.25">
      <c r="B45" s="5" t="s">
        <v>30</v>
      </c>
      <c r="C45" s="6">
        <v>100</v>
      </c>
      <c r="D45" s="8">
        <v>2.11</v>
      </c>
      <c r="E45" s="10">
        <v>0.9</v>
      </c>
      <c r="F45" s="8">
        <v>647.5</v>
      </c>
      <c r="G45" s="8">
        <v>50</v>
      </c>
      <c r="H45" s="8">
        <v>6</v>
      </c>
      <c r="I45" s="12">
        <v>6480</v>
      </c>
      <c r="J45" s="15">
        <f t="shared" si="10"/>
        <v>570139.92277992284</v>
      </c>
      <c r="K45" s="15">
        <f t="shared" si="11"/>
        <v>570.13992277992281</v>
      </c>
    </row>
    <row r="46" spans="1:11" x14ac:dyDescent="0.25">
      <c r="C46" s="6"/>
      <c r="G46" s="8"/>
      <c r="K46" s="32">
        <f>SUM(K42:K45)</f>
        <v>3013.8359134286666</v>
      </c>
    </row>
    <row r="47" spans="1:11" x14ac:dyDescent="0.25">
      <c r="A47" s="7" t="s">
        <v>14</v>
      </c>
      <c r="B47" s="5" t="s">
        <v>27</v>
      </c>
      <c r="C47" s="6">
        <v>100</v>
      </c>
      <c r="D47" s="8">
        <v>2.0499999999999998</v>
      </c>
      <c r="E47" s="10">
        <v>0.9</v>
      </c>
      <c r="F47" s="8">
        <v>737.5</v>
      </c>
      <c r="G47" s="8">
        <v>50</v>
      </c>
      <c r="H47" s="8">
        <v>6</v>
      </c>
      <c r="I47" s="12">
        <v>101280</v>
      </c>
      <c r="J47" s="15">
        <f>((C47*D47*E47)/F47)*G47*H47*I47</f>
        <v>7601149.8305084724</v>
      </c>
      <c r="K47" s="15">
        <f>J47/1000</f>
        <v>7601.1498305084724</v>
      </c>
    </row>
    <row r="48" spans="1:11" x14ac:dyDescent="0.25">
      <c r="B48" s="5" t="s">
        <v>28</v>
      </c>
      <c r="C48" s="6"/>
      <c r="G48" s="8"/>
      <c r="J48" s="15"/>
    </row>
    <row r="49" spans="1:11" x14ac:dyDescent="0.25">
      <c r="B49" s="5" t="s">
        <v>29</v>
      </c>
      <c r="C49" s="6"/>
      <c r="G49" s="8"/>
      <c r="J49" s="15"/>
    </row>
    <row r="50" spans="1:11" x14ac:dyDescent="0.25">
      <c r="B50" s="5" t="s">
        <v>30</v>
      </c>
      <c r="C50" s="6"/>
      <c r="G50" s="8"/>
      <c r="J50" s="15"/>
    </row>
    <row r="51" spans="1:11" x14ac:dyDescent="0.25">
      <c r="C51" s="6"/>
      <c r="G51" s="8"/>
      <c r="K51" s="32">
        <f>SUM(K47:K50)</f>
        <v>7601.1498305084724</v>
      </c>
    </row>
    <row r="52" spans="1:11" x14ac:dyDescent="0.25">
      <c r="A52" s="7" t="s">
        <v>15</v>
      </c>
      <c r="B52" s="5" t="s">
        <v>27</v>
      </c>
      <c r="C52" s="6">
        <v>100</v>
      </c>
      <c r="D52" s="8">
        <v>2.0499999999999998</v>
      </c>
      <c r="E52" s="10">
        <v>0.9</v>
      </c>
      <c r="F52" s="8">
        <v>737.5</v>
      </c>
      <c r="G52" s="8">
        <v>50</v>
      </c>
      <c r="H52" s="8">
        <v>6</v>
      </c>
      <c r="I52" s="12">
        <v>40000</v>
      </c>
      <c r="J52" s="15">
        <f>((C52*D52*E52)/F52)*G52*H52*I52</f>
        <v>3002033.8983050841</v>
      </c>
      <c r="K52" s="15">
        <f>J52/1000</f>
        <v>3002.0338983050842</v>
      </c>
    </row>
    <row r="53" spans="1:11" x14ac:dyDescent="0.25">
      <c r="B53" s="5" t="s">
        <v>28</v>
      </c>
      <c r="C53" s="6">
        <v>100</v>
      </c>
      <c r="D53" s="8">
        <v>2.1</v>
      </c>
      <c r="E53" s="10">
        <v>0.9</v>
      </c>
      <c r="F53" s="8">
        <v>580</v>
      </c>
      <c r="G53" s="8">
        <v>50</v>
      </c>
      <c r="H53" s="8">
        <v>6</v>
      </c>
      <c r="I53" s="12">
        <v>30000</v>
      </c>
      <c r="J53" s="15">
        <f t="shared" ref="J53:J54" si="12">((C53*D53*E53)/F53)*G53*H53*I53</f>
        <v>2932758.6206896552</v>
      </c>
      <c r="K53" s="15">
        <f t="shared" ref="K53:K54" si="13">J53/1000</f>
        <v>2932.7586206896553</v>
      </c>
    </row>
    <row r="54" spans="1:11" x14ac:dyDescent="0.25">
      <c r="B54" s="5" t="s">
        <v>29</v>
      </c>
      <c r="C54" s="6">
        <v>100</v>
      </c>
      <c r="D54" s="8">
        <v>2.2000000000000002</v>
      </c>
      <c r="E54" s="10">
        <v>0.9</v>
      </c>
      <c r="F54" s="8">
        <v>625</v>
      </c>
      <c r="G54" s="8">
        <v>50</v>
      </c>
      <c r="H54" s="8">
        <v>6</v>
      </c>
      <c r="I54" s="12">
        <v>24320</v>
      </c>
      <c r="J54" s="15">
        <f t="shared" si="12"/>
        <v>2311372.8000000003</v>
      </c>
      <c r="K54" s="15">
        <f t="shared" si="13"/>
        <v>2311.3728000000001</v>
      </c>
    </row>
    <row r="55" spans="1:11" x14ac:dyDescent="0.25">
      <c r="B55" s="5" t="s">
        <v>30</v>
      </c>
      <c r="C55" s="6"/>
      <c r="G55" s="8"/>
    </row>
    <row r="56" spans="1:11" x14ac:dyDescent="0.25">
      <c r="C56" s="6"/>
      <c r="G56" s="8"/>
      <c r="K56" s="32">
        <f>SUM(K52:K55)</f>
        <v>8246.1653189947392</v>
      </c>
    </row>
    <row r="57" spans="1:11" x14ac:dyDescent="0.25">
      <c r="A57" s="7" t="s">
        <v>16</v>
      </c>
      <c r="B57" s="5" t="s">
        <v>27</v>
      </c>
      <c r="C57" s="6">
        <v>100</v>
      </c>
      <c r="D57" s="8">
        <v>2.0499999999999998</v>
      </c>
      <c r="E57" s="10">
        <v>0.9</v>
      </c>
      <c r="F57" s="8">
        <v>737.5</v>
      </c>
      <c r="G57" s="8">
        <v>50</v>
      </c>
      <c r="H57" s="8">
        <v>6</v>
      </c>
      <c r="I57" s="12">
        <v>45000</v>
      </c>
      <c r="J57" s="15">
        <f>((C57*D57*E57)/F57)*G57*H57*I57</f>
        <v>3377288.1355932197</v>
      </c>
      <c r="K57" s="15">
        <f>J57/1000</f>
        <v>3377.2881355932195</v>
      </c>
    </row>
    <row r="58" spans="1:11" x14ac:dyDescent="0.25">
      <c r="B58" s="5" t="s">
        <v>28</v>
      </c>
      <c r="C58" s="6">
        <v>100</v>
      </c>
      <c r="D58" s="8">
        <v>2.1</v>
      </c>
      <c r="E58" s="10">
        <v>0.9</v>
      </c>
      <c r="F58" s="8">
        <v>580</v>
      </c>
      <c r="G58" s="8">
        <v>50</v>
      </c>
      <c r="H58" s="8">
        <v>6</v>
      </c>
      <c r="I58" s="12">
        <v>21440</v>
      </c>
      <c r="J58" s="15">
        <f t="shared" ref="J58:J60" si="14">((C58*D58*E58)/F58)*G58*H58*I58</f>
        <v>2095944.8275862068</v>
      </c>
      <c r="K58" s="15">
        <f t="shared" ref="K58:K60" si="15">J58/1000</f>
        <v>2095.9448275862069</v>
      </c>
    </row>
    <row r="59" spans="1:11" x14ac:dyDescent="0.25">
      <c r="B59" s="5" t="s">
        <v>29</v>
      </c>
      <c r="C59" s="6">
        <v>100</v>
      </c>
      <c r="D59" s="8">
        <v>2.2000000000000002</v>
      </c>
      <c r="E59" s="10">
        <v>0.9</v>
      </c>
      <c r="F59" s="8">
        <v>625</v>
      </c>
      <c r="G59" s="8">
        <v>50</v>
      </c>
      <c r="H59" s="8">
        <v>6</v>
      </c>
      <c r="I59" s="12">
        <v>10000</v>
      </c>
      <c r="J59" s="15">
        <f t="shared" si="14"/>
        <v>950400.00000000012</v>
      </c>
      <c r="K59" s="15">
        <f t="shared" si="15"/>
        <v>950.40000000000009</v>
      </c>
    </row>
    <row r="60" spans="1:11" x14ac:dyDescent="0.25">
      <c r="B60" s="5" t="s">
        <v>30</v>
      </c>
      <c r="C60" s="6">
        <v>100</v>
      </c>
      <c r="D60" s="8">
        <v>2.11</v>
      </c>
      <c r="E60" s="10">
        <v>0.9</v>
      </c>
      <c r="F60" s="8">
        <v>647.5</v>
      </c>
      <c r="G60" s="8">
        <v>50</v>
      </c>
      <c r="H60" s="8">
        <v>6</v>
      </c>
      <c r="I60" s="12">
        <v>10000</v>
      </c>
      <c r="J60" s="15">
        <f t="shared" si="14"/>
        <v>879845.55984556</v>
      </c>
      <c r="K60" s="15">
        <f t="shared" si="15"/>
        <v>879.84555984556005</v>
      </c>
    </row>
    <row r="61" spans="1:11" x14ac:dyDescent="0.25">
      <c r="C61" s="6"/>
      <c r="G61" s="8"/>
      <c r="K61" s="32">
        <f>SUM(K57:K60)</f>
        <v>7303.4785230249872</v>
      </c>
    </row>
    <row r="62" spans="1:11" x14ac:dyDescent="0.25">
      <c r="A62" s="7" t="s">
        <v>17</v>
      </c>
      <c r="B62" s="5" t="s">
        <v>27</v>
      </c>
      <c r="C62" s="6">
        <v>100</v>
      </c>
      <c r="D62" s="8">
        <v>2.0499999999999998</v>
      </c>
      <c r="E62" s="10">
        <v>0.9</v>
      </c>
      <c r="F62" s="8">
        <v>737.5</v>
      </c>
      <c r="G62" s="8">
        <v>50</v>
      </c>
      <c r="H62" s="8">
        <v>6</v>
      </c>
      <c r="I62" s="12">
        <v>36690</v>
      </c>
      <c r="J62" s="15">
        <f>((C62*D62*E62)/F62)*G62*H62*I62</f>
        <v>2753615.5932203382</v>
      </c>
      <c r="K62" s="15">
        <f>J62/1000</f>
        <v>2753.6155932203383</v>
      </c>
    </row>
    <row r="63" spans="1:11" x14ac:dyDescent="0.25">
      <c r="B63" s="5" t="s">
        <v>28</v>
      </c>
      <c r="C63" s="6">
        <v>100</v>
      </c>
      <c r="D63" s="8">
        <v>2.1</v>
      </c>
      <c r="E63" s="10">
        <v>0.9</v>
      </c>
      <c r="F63" s="8">
        <v>580</v>
      </c>
      <c r="G63" s="8">
        <v>50</v>
      </c>
      <c r="H63" s="8">
        <v>6</v>
      </c>
      <c r="I63" s="12">
        <v>10000</v>
      </c>
      <c r="J63" s="15">
        <f>((C63*D63*E63)/F63)*G63*H63*I63</f>
        <v>977586.20689655177</v>
      </c>
      <c r="K63" s="15">
        <f>J63/1000</f>
        <v>977.58620689655174</v>
      </c>
    </row>
    <row r="64" spans="1:11" x14ac:dyDescent="0.25">
      <c r="B64" s="5" t="s">
        <v>29</v>
      </c>
      <c r="C64" s="6"/>
      <c r="G64" s="8"/>
    </row>
    <row r="65" spans="1:11" x14ac:dyDescent="0.25">
      <c r="B65" s="5" t="s">
        <v>30</v>
      </c>
      <c r="C65" s="6"/>
      <c r="G65" s="8"/>
    </row>
    <row r="66" spans="1:11" x14ac:dyDescent="0.25">
      <c r="C66" s="6"/>
      <c r="G66" s="8"/>
      <c r="K66" s="32">
        <f>SUM(K62:K65)</f>
        <v>3731.2018001168899</v>
      </c>
    </row>
    <row r="67" spans="1:11" x14ac:dyDescent="0.25">
      <c r="A67" s="7" t="s">
        <v>18</v>
      </c>
      <c r="B67" s="5" t="s">
        <v>27</v>
      </c>
      <c r="C67" s="6">
        <v>100</v>
      </c>
      <c r="D67" s="8">
        <v>2.0499999999999998</v>
      </c>
      <c r="E67" s="10">
        <v>0.9</v>
      </c>
      <c r="F67" s="8">
        <v>737.5</v>
      </c>
      <c r="G67" s="8">
        <v>50</v>
      </c>
      <c r="H67" s="8">
        <v>6</v>
      </c>
      <c r="I67" s="12">
        <v>60000</v>
      </c>
      <c r="J67" s="15">
        <f>((C67*D67*E67)/F67)*G67*H67*I67</f>
        <v>4503050.8474576259</v>
      </c>
      <c r="K67" s="15">
        <f>J67/1000</f>
        <v>4503.0508474576263</v>
      </c>
    </row>
    <row r="68" spans="1:11" x14ac:dyDescent="0.25">
      <c r="B68" s="5" t="s">
        <v>28</v>
      </c>
      <c r="C68" s="6">
        <v>100</v>
      </c>
      <c r="D68" s="8">
        <v>2.1</v>
      </c>
      <c r="E68" s="10">
        <v>0.9</v>
      </c>
      <c r="F68" s="8">
        <v>580</v>
      </c>
      <c r="G68" s="8">
        <v>50</v>
      </c>
      <c r="H68" s="8">
        <v>6</v>
      </c>
      <c r="I68" s="12">
        <v>15000</v>
      </c>
      <c r="J68" s="15">
        <f t="shared" ref="J68:J70" si="16">((C68*D68*E68)/F68)*G68*H68*I68</f>
        <v>1466379.3103448276</v>
      </c>
      <c r="K68" s="15">
        <f t="shared" ref="K68:K70" si="17">J68/1000</f>
        <v>1466.3793103448277</v>
      </c>
    </row>
    <row r="69" spans="1:11" x14ac:dyDescent="0.25">
      <c r="B69" s="5" t="s">
        <v>29</v>
      </c>
      <c r="C69" s="6">
        <v>100</v>
      </c>
      <c r="D69" s="8">
        <v>2.2000000000000002</v>
      </c>
      <c r="E69" s="10">
        <v>0.9</v>
      </c>
      <c r="F69" s="8">
        <v>625</v>
      </c>
      <c r="G69" s="8">
        <v>50</v>
      </c>
      <c r="H69" s="8">
        <v>6</v>
      </c>
      <c r="I69" s="12">
        <v>7500</v>
      </c>
      <c r="J69" s="15">
        <f t="shared" si="16"/>
        <v>712800</v>
      </c>
      <c r="K69" s="15">
        <f t="shared" si="17"/>
        <v>712.8</v>
      </c>
    </row>
    <row r="70" spans="1:11" x14ac:dyDescent="0.25">
      <c r="B70" s="5" t="s">
        <v>30</v>
      </c>
      <c r="C70" s="6">
        <v>100</v>
      </c>
      <c r="D70" s="8">
        <v>2.11</v>
      </c>
      <c r="E70" s="10">
        <v>0.9</v>
      </c>
      <c r="F70" s="8">
        <v>647.5</v>
      </c>
      <c r="G70" s="8">
        <v>50</v>
      </c>
      <c r="H70" s="8">
        <v>6</v>
      </c>
      <c r="I70" s="12">
        <v>5000</v>
      </c>
      <c r="J70" s="15">
        <f t="shared" si="16"/>
        <v>439922.77992278</v>
      </c>
      <c r="K70" s="15">
        <f t="shared" si="17"/>
        <v>439.92277992278002</v>
      </c>
    </row>
    <row r="71" spans="1:11" x14ac:dyDescent="0.25">
      <c r="C71" s="6"/>
      <c r="G71" s="8"/>
      <c r="K71" s="32">
        <f>SUM(K67:K70)</f>
        <v>7122.1529377252346</v>
      </c>
    </row>
    <row r="72" spans="1:11" x14ac:dyDescent="0.25">
      <c r="A72" s="7" t="s">
        <v>19</v>
      </c>
      <c r="B72" s="5" t="s">
        <v>27</v>
      </c>
      <c r="C72" s="6">
        <v>100</v>
      </c>
      <c r="D72" s="8">
        <v>2.0499999999999998</v>
      </c>
      <c r="E72" s="10">
        <v>0.9</v>
      </c>
      <c r="F72" s="8">
        <v>737.5</v>
      </c>
      <c r="G72" s="8">
        <v>50</v>
      </c>
      <c r="H72" s="8">
        <v>6</v>
      </c>
      <c r="I72" s="12">
        <v>50000</v>
      </c>
      <c r="J72" s="15">
        <f>((C72*D72*E72)/F72)*G72*H72*I72</f>
        <v>3752542.3728813548</v>
      </c>
      <c r="K72" s="15">
        <f>J72/1000</f>
        <v>3752.5423728813548</v>
      </c>
    </row>
    <row r="73" spans="1:11" x14ac:dyDescent="0.25">
      <c r="B73" s="5" t="s">
        <v>28</v>
      </c>
      <c r="C73" s="6">
        <v>100</v>
      </c>
      <c r="D73" s="8">
        <v>2.1</v>
      </c>
      <c r="E73" s="10">
        <v>0.9</v>
      </c>
      <c r="F73" s="8">
        <v>580</v>
      </c>
      <c r="G73" s="8">
        <v>50</v>
      </c>
      <c r="H73" s="8">
        <v>6</v>
      </c>
      <c r="I73" s="12">
        <v>30000</v>
      </c>
      <c r="J73" s="15">
        <f t="shared" ref="J73:J74" si="18">((C73*D73*E73)/F73)*G73*H73*I73</f>
        <v>2932758.6206896552</v>
      </c>
      <c r="K73" s="15">
        <f t="shared" ref="K73:K74" si="19">J73/1000</f>
        <v>2932.7586206896553</v>
      </c>
    </row>
    <row r="74" spans="1:11" x14ac:dyDescent="0.25">
      <c r="B74" s="5" t="s">
        <v>29</v>
      </c>
      <c r="C74" s="6">
        <v>100</v>
      </c>
      <c r="D74" s="8">
        <v>2.2000000000000002</v>
      </c>
      <c r="E74" s="10">
        <v>0.9</v>
      </c>
      <c r="F74" s="8">
        <v>625</v>
      </c>
      <c r="G74" s="8">
        <v>50</v>
      </c>
      <c r="H74" s="8">
        <v>6</v>
      </c>
      <c r="I74" s="12">
        <v>37750</v>
      </c>
      <c r="J74" s="15">
        <f t="shared" si="18"/>
        <v>3587760.0000000005</v>
      </c>
      <c r="K74" s="15">
        <f t="shared" si="19"/>
        <v>3587.7600000000007</v>
      </c>
    </row>
    <row r="75" spans="1:11" x14ac:dyDescent="0.25">
      <c r="B75" s="5" t="s">
        <v>30</v>
      </c>
      <c r="C75" s="6"/>
      <c r="G75" s="8"/>
    </row>
    <row r="76" spans="1:11" x14ac:dyDescent="0.25">
      <c r="C76" s="6"/>
      <c r="G76" s="8"/>
      <c r="K76" s="32">
        <f>SUM(K72:K75)</f>
        <v>10273.060993571011</v>
      </c>
    </row>
    <row r="77" spans="1:11" x14ac:dyDescent="0.25">
      <c r="A77" s="7" t="s">
        <v>20</v>
      </c>
      <c r="B77" s="5" t="s">
        <v>27</v>
      </c>
      <c r="C77" s="6">
        <v>100</v>
      </c>
      <c r="D77" s="8">
        <v>2.0499999999999998</v>
      </c>
      <c r="E77" s="10">
        <v>0.9</v>
      </c>
      <c r="F77" s="8">
        <v>737.5</v>
      </c>
      <c r="G77" s="8">
        <v>50</v>
      </c>
      <c r="H77" s="8">
        <v>6</v>
      </c>
      <c r="I77" s="12">
        <v>30430</v>
      </c>
      <c r="J77" s="15">
        <f>((C77*D77*E77)/F77)*G77*H77*I77</f>
        <v>2283797.2881355928</v>
      </c>
      <c r="K77" s="15">
        <f>J77/1000</f>
        <v>2283.7972881355927</v>
      </c>
    </row>
    <row r="78" spans="1:11" x14ac:dyDescent="0.25">
      <c r="B78" s="5" t="s">
        <v>28</v>
      </c>
      <c r="C78" s="6"/>
      <c r="G78" s="8"/>
      <c r="J78" s="15"/>
    </row>
    <row r="79" spans="1:11" x14ac:dyDescent="0.25">
      <c r="B79" s="5" t="s">
        <v>29</v>
      </c>
      <c r="C79" s="6"/>
      <c r="G79" s="8"/>
      <c r="J79" s="15"/>
    </row>
    <row r="80" spans="1:11" x14ac:dyDescent="0.25">
      <c r="B80" s="5" t="s">
        <v>30</v>
      </c>
      <c r="C80" s="6"/>
      <c r="G80" s="8"/>
      <c r="J80" s="15"/>
    </row>
    <row r="81" spans="1:11" x14ac:dyDescent="0.25">
      <c r="C81" s="6"/>
      <c r="G81" s="8"/>
      <c r="K81" s="32">
        <f>SUM(K77:K80)</f>
        <v>2283.7972881355927</v>
      </c>
    </row>
    <row r="82" spans="1:11" x14ac:dyDescent="0.25">
      <c r="A82" s="7" t="s">
        <v>21</v>
      </c>
      <c r="B82" s="5" t="s">
        <v>27</v>
      </c>
      <c r="C82" s="6">
        <v>100</v>
      </c>
      <c r="D82" s="8">
        <v>2.0499999999999998</v>
      </c>
      <c r="E82" s="10">
        <v>0.9</v>
      </c>
      <c r="F82" s="8">
        <v>737.5</v>
      </c>
      <c r="G82" s="8">
        <v>50</v>
      </c>
      <c r="H82" s="8">
        <v>6</v>
      </c>
      <c r="I82" s="12">
        <v>13300</v>
      </c>
      <c r="J82" s="15">
        <f>((C82*D82*E82)/F82)*G82*H82*I82</f>
        <v>998176.27118644048</v>
      </c>
      <c r="K82" s="15">
        <f>J82/1000</f>
        <v>998.17627118644043</v>
      </c>
    </row>
    <row r="83" spans="1:11" x14ac:dyDescent="0.25">
      <c r="B83" s="5" t="s">
        <v>28</v>
      </c>
      <c r="C83" s="6">
        <v>100</v>
      </c>
      <c r="D83" s="8">
        <v>2.1</v>
      </c>
      <c r="E83" s="10">
        <v>0.9</v>
      </c>
      <c r="F83" s="8">
        <v>580</v>
      </c>
      <c r="G83" s="8">
        <v>50</v>
      </c>
      <c r="H83" s="8">
        <v>6</v>
      </c>
      <c r="I83" s="12">
        <v>90000</v>
      </c>
      <c r="J83" s="15">
        <f t="shared" ref="J83:J85" si="20">((C83*D83*E83)/F83)*G83*H83*I83</f>
        <v>8798275.862068966</v>
      </c>
      <c r="K83" s="15">
        <f t="shared" ref="K83:K85" si="21">J83/1000</f>
        <v>8798.2758620689656</v>
      </c>
    </row>
    <row r="84" spans="1:11" x14ac:dyDescent="0.25">
      <c r="B84" s="5" t="s">
        <v>29</v>
      </c>
      <c r="C84" s="6">
        <v>100</v>
      </c>
      <c r="D84" s="8">
        <v>2.2000000000000002</v>
      </c>
      <c r="E84" s="10">
        <v>0.9</v>
      </c>
      <c r="F84" s="8">
        <v>625</v>
      </c>
      <c r="G84" s="8">
        <v>50</v>
      </c>
      <c r="H84" s="8">
        <v>6</v>
      </c>
      <c r="I84" s="12">
        <v>70000</v>
      </c>
      <c r="J84" s="15">
        <f t="shared" si="20"/>
        <v>6652800</v>
      </c>
      <c r="K84" s="15">
        <f t="shared" si="21"/>
        <v>6652.8</v>
      </c>
    </row>
    <row r="85" spans="1:11" x14ac:dyDescent="0.25">
      <c r="B85" s="5" t="s">
        <v>30</v>
      </c>
      <c r="C85" s="6">
        <v>100</v>
      </c>
      <c r="D85" s="8">
        <v>2.11</v>
      </c>
      <c r="E85" s="10">
        <v>0.9</v>
      </c>
      <c r="F85" s="8">
        <v>647.5</v>
      </c>
      <c r="G85" s="8">
        <v>50</v>
      </c>
      <c r="H85" s="8">
        <v>6</v>
      </c>
      <c r="I85" s="12">
        <v>20000</v>
      </c>
      <c r="J85" s="15">
        <f t="shared" si="20"/>
        <v>1759691.11969112</v>
      </c>
      <c r="K85" s="15">
        <f t="shared" si="21"/>
        <v>1759.6911196911201</v>
      </c>
    </row>
    <row r="86" spans="1:11" x14ac:dyDescent="0.25">
      <c r="C86" s="6"/>
      <c r="G86" s="8"/>
      <c r="K86" s="32">
        <f>SUM(K82:K85)</f>
        <v>18208.943252946527</v>
      </c>
    </row>
    <row r="87" spans="1:11" x14ac:dyDescent="0.25">
      <c r="A87" s="7" t="s">
        <v>22</v>
      </c>
      <c r="B87" s="5" t="s">
        <v>27</v>
      </c>
      <c r="C87" s="6">
        <v>100</v>
      </c>
      <c r="D87" s="8">
        <v>2.0499999999999998</v>
      </c>
      <c r="E87" s="10">
        <v>0.9</v>
      </c>
      <c r="F87" s="8">
        <v>737.5</v>
      </c>
      <c r="G87" s="8">
        <v>50</v>
      </c>
      <c r="H87" s="8">
        <v>6</v>
      </c>
      <c r="I87" s="12">
        <v>96750</v>
      </c>
      <c r="J87" s="15">
        <f>((C87*D87*E87)/F87)*G87*H87*I87</f>
        <v>7261169.4915254219</v>
      </c>
      <c r="K87" s="15">
        <f>J87/1000</f>
        <v>7261.169491525422</v>
      </c>
    </row>
    <row r="88" spans="1:11" x14ac:dyDescent="0.25">
      <c r="B88" s="5" t="s">
        <v>28</v>
      </c>
      <c r="C88" s="6">
        <v>100</v>
      </c>
      <c r="D88" s="8">
        <v>2.1</v>
      </c>
      <c r="E88" s="10">
        <v>0.9</v>
      </c>
      <c r="F88" s="8">
        <v>580</v>
      </c>
      <c r="G88" s="8">
        <v>50</v>
      </c>
      <c r="H88" s="8">
        <v>6</v>
      </c>
      <c r="I88" s="12">
        <v>40000</v>
      </c>
      <c r="J88" s="15">
        <f t="shared" ref="J88:J90" si="22">((C88*D88*E88)/F88)*G88*H88*I88</f>
        <v>3910344.8275862071</v>
      </c>
      <c r="K88" s="15">
        <f t="shared" ref="K88:K90" si="23">J88/1000</f>
        <v>3910.344827586207</v>
      </c>
    </row>
    <row r="89" spans="1:11" x14ac:dyDescent="0.25">
      <c r="B89" s="5" t="s">
        <v>29</v>
      </c>
      <c r="C89" s="6">
        <v>100</v>
      </c>
      <c r="D89" s="8">
        <v>2.2000000000000002</v>
      </c>
      <c r="E89" s="10">
        <v>0.9</v>
      </c>
      <c r="F89" s="8">
        <v>625</v>
      </c>
      <c r="G89" s="8">
        <v>50</v>
      </c>
      <c r="H89" s="8">
        <v>6</v>
      </c>
      <c r="I89" s="12">
        <v>30000</v>
      </c>
      <c r="J89" s="15">
        <f t="shared" si="22"/>
        <v>2851200</v>
      </c>
      <c r="K89" s="15">
        <f t="shared" si="23"/>
        <v>2851.2</v>
      </c>
    </row>
    <row r="90" spans="1:11" x14ac:dyDescent="0.25">
      <c r="B90" s="5" t="s">
        <v>30</v>
      </c>
      <c r="C90" s="6">
        <v>100</v>
      </c>
      <c r="D90" s="8">
        <v>2.11</v>
      </c>
      <c r="E90" s="10">
        <v>0.9</v>
      </c>
      <c r="F90" s="8">
        <v>647.5</v>
      </c>
      <c r="G90" s="8">
        <v>50</v>
      </c>
      <c r="H90" s="8">
        <v>6</v>
      </c>
      <c r="I90" s="12">
        <v>10000</v>
      </c>
      <c r="J90" s="15">
        <f t="shared" si="22"/>
        <v>879845.55984556</v>
      </c>
      <c r="K90" s="15">
        <f t="shared" si="23"/>
        <v>879.84555984556005</v>
      </c>
    </row>
    <row r="91" spans="1:11" x14ac:dyDescent="0.25">
      <c r="C91" s="6"/>
      <c r="G91" s="8"/>
      <c r="K91" s="32">
        <f>SUM(K87:K90)</f>
        <v>14902.55987895719</v>
      </c>
    </row>
    <row r="92" spans="1:11" x14ac:dyDescent="0.25">
      <c r="A92" s="7" t="s">
        <v>23</v>
      </c>
      <c r="B92" s="5" t="s">
        <v>27</v>
      </c>
      <c r="C92" s="6">
        <v>100</v>
      </c>
      <c r="D92" s="8">
        <v>2.0499999999999998</v>
      </c>
      <c r="E92" s="10">
        <v>0.9</v>
      </c>
      <c r="F92" s="8">
        <v>737.5</v>
      </c>
      <c r="G92" s="8">
        <v>50</v>
      </c>
      <c r="H92" s="8">
        <v>6</v>
      </c>
      <c r="I92" s="12">
        <v>30000</v>
      </c>
      <c r="J92" s="15">
        <f>((C92*D92*E92)/F92)*G92*H92*I92</f>
        <v>2251525.423728813</v>
      </c>
      <c r="K92" s="15">
        <f>J92/1000</f>
        <v>2251.5254237288132</v>
      </c>
    </row>
    <row r="93" spans="1:11" x14ac:dyDescent="0.25">
      <c r="B93" s="5" t="s">
        <v>28</v>
      </c>
      <c r="C93" s="6">
        <v>100</v>
      </c>
      <c r="D93" s="8">
        <v>2.1</v>
      </c>
      <c r="E93" s="10">
        <v>0.9</v>
      </c>
      <c r="F93" s="8">
        <v>580</v>
      </c>
      <c r="G93" s="8">
        <v>50</v>
      </c>
      <c r="H93" s="8">
        <v>6</v>
      </c>
      <c r="I93" s="12">
        <v>136710</v>
      </c>
      <c r="J93" s="15">
        <f t="shared" ref="J93:J95" si="24">((C93*D93*E93)/F93)*G93*H93*I93</f>
        <v>13364581.034482758</v>
      </c>
      <c r="K93" s="15">
        <f t="shared" ref="K93:K95" si="25">J93/1000</f>
        <v>13364.581034482759</v>
      </c>
    </row>
    <row r="94" spans="1:11" x14ac:dyDescent="0.25">
      <c r="B94" s="5" t="s">
        <v>29</v>
      </c>
      <c r="C94" s="6">
        <v>100</v>
      </c>
      <c r="D94" s="8">
        <v>2.2000000000000002</v>
      </c>
      <c r="E94" s="10">
        <v>0.9</v>
      </c>
      <c r="F94" s="8">
        <v>625</v>
      </c>
      <c r="G94" s="8">
        <v>50</v>
      </c>
      <c r="H94" s="8">
        <v>6</v>
      </c>
      <c r="I94" s="12">
        <v>110000</v>
      </c>
      <c r="J94" s="15">
        <f t="shared" si="24"/>
        <v>10454400</v>
      </c>
      <c r="K94" s="15">
        <f t="shared" si="25"/>
        <v>10454.4</v>
      </c>
    </row>
    <row r="95" spans="1:11" x14ac:dyDescent="0.25">
      <c r="B95" s="5" t="s">
        <v>30</v>
      </c>
      <c r="C95" s="6">
        <v>100</v>
      </c>
      <c r="D95" s="8">
        <v>2.11</v>
      </c>
      <c r="E95" s="10">
        <v>0.9</v>
      </c>
      <c r="F95" s="8">
        <v>647.5</v>
      </c>
      <c r="G95" s="8">
        <v>50</v>
      </c>
      <c r="H95" s="8">
        <v>6</v>
      </c>
      <c r="I95" s="12">
        <v>20000</v>
      </c>
      <c r="J95" s="15">
        <f t="shared" si="24"/>
        <v>1759691.11969112</v>
      </c>
      <c r="K95" s="15">
        <f t="shared" si="25"/>
        <v>1759.6911196911201</v>
      </c>
    </row>
    <row r="96" spans="1:11" x14ac:dyDescent="0.25">
      <c r="C96" s="6"/>
      <c r="G96" s="8"/>
      <c r="K96" s="32">
        <f>SUM(K92:K95)</f>
        <v>27830.197577902694</v>
      </c>
    </row>
    <row r="97" spans="1:11" x14ac:dyDescent="0.25">
      <c r="C97" s="6"/>
      <c r="G97" s="8"/>
    </row>
    <row r="98" spans="1:11" s="17" customFormat="1" ht="15.75" x14ac:dyDescent="0.25">
      <c r="A98" s="16" t="s">
        <v>26</v>
      </c>
      <c r="B98" s="17" t="s">
        <v>27</v>
      </c>
      <c r="F98" s="8"/>
      <c r="G98" s="18"/>
      <c r="H98" s="18"/>
      <c r="I98" s="25">
        <v>911880</v>
      </c>
      <c r="J98" s="25">
        <f>J2+J7+J12+J17+J22+J27+J32+J37+J42+J47+J52+J57+J62+J67+J72+J77+J82+J87+J92</f>
        <v>68437366.779661</v>
      </c>
      <c r="K98" s="22">
        <f>K2+K7+K12+K17+K22+K27+K32+K37+K42+K47+K52+K57+K62+K67+K72+K77+K82+K87+K92</f>
        <v>68437.36677966101</v>
      </c>
    </row>
    <row r="99" spans="1:11" s="17" customFormat="1" ht="15.75" x14ac:dyDescent="0.25">
      <c r="A99" s="16"/>
      <c r="B99" s="17" t="s">
        <v>28</v>
      </c>
      <c r="C99" s="16"/>
      <c r="D99" s="23"/>
      <c r="E99" s="24"/>
      <c r="F99" s="23"/>
      <c r="G99" s="18"/>
      <c r="H99" s="18"/>
      <c r="I99" s="25">
        <v>714570</v>
      </c>
      <c r="J99" s="25">
        <f>J3+J8+J13+J18+J23+J28+J33+J43+J53+J58+J63+J68+J73+J83+J88+J93</f>
        <v>69855377.586206898</v>
      </c>
      <c r="K99" s="22">
        <f>K3+K8+K13+K18+K23+K28+K33+K43+K53+K58+K63+K68+K73+K83+K88+K93</f>
        <v>69855.377586206887</v>
      </c>
    </row>
    <row r="100" spans="1:11" s="17" customFormat="1" ht="15.75" x14ac:dyDescent="0.25">
      <c r="A100" s="16"/>
      <c r="B100" s="17" t="s">
        <v>29</v>
      </c>
      <c r="D100" s="18"/>
      <c r="E100" s="19"/>
      <c r="F100" s="18"/>
      <c r="G100" s="20"/>
      <c r="H100" s="18"/>
      <c r="I100" s="25">
        <v>502280</v>
      </c>
      <c r="J100" s="25">
        <f>J4+J19+J24+J29+J34+J44+J54+J59+J69+J74+J84+J89+J94</f>
        <v>47736691.200000003</v>
      </c>
      <c r="K100" s="22">
        <f>K4+K19+K24+K29+K34+K44+K54+K59+K69+K74+K84+K89+K94</f>
        <v>47736.691200000001</v>
      </c>
    </row>
    <row r="101" spans="1:11" s="17" customFormat="1" ht="15.75" x14ac:dyDescent="0.25">
      <c r="A101" s="16"/>
      <c r="B101" s="17" t="s">
        <v>30</v>
      </c>
      <c r="D101" s="18"/>
      <c r="E101" s="19"/>
      <c r="F101" s="18"/>
      <c r="G101" s="20"/>
      <c r="H101" s="18"/>
      <c r="I101" s="25">
        <v>142480</v>
      </c>
      <c r="J101" s="25">
        <f>J5+J20+J35+J45+J60+J70+J85+J90+J95</f>
        <v>12536039.536679538</v>
      </c>
      <c r="K101" s="22">
        <f>K5+K20+K35+K45+K60+K70+K85+K90+K95</f>
        <v>12536.03953667954</v>
      </c>
    </row>
    <row r="102" spans="1:11" s="17" customFormat="1" ht="15.75" x14ac:dyDescent="0.25">
      <c r="A102" s="16" t="s">
        <v>24</v>
      </c>
      <c r="D102" s="18"/>
      <c r="E102" s="19"/>
      <c r="F102" s="18"/>
      <c r="G102" s="20"/>
      <c r="H102" s="18"/>
      <c r="I102" s="25">
        <f>SUM(I98:I101)</f>
        <v>2271210</v>
      </c>
      <c r="J102" s="21">
        <f>SUM(J98:J101)</f>
        <v>198565475.10254744</v>
      </c>
      <c r="K102" s="21">
        <f>SUM(K98:K101)</f>
        <v>198565.47510254744</v>
      </c>
    </row>
    <row r="104" spans="1:11" ht="15.75" x14ac:dyDescent="0.25">
      <c r="C104" s="6"/>
      <c r="G104" s="8"/>
      <c r="I104" s="21"/>
      <c r="J104" s="15"/>
      <c r="K104" s="15"/>
    </row>
    <row r="105" spans="1:11" ht="15.75" x14ac:dyDescent="0.25">
      <c r="C105" s="6"/>
      <c r="G105" s="8"/>
      <c r="I105" s="21"/>
      <c r="J105" s="15"/>
      <c r="K105" s="15"/>
    </row>
    <row r="106" spans="1:11" ht="15.75" x14ac:dyDescent="0.25">
      <c r="C106" s="6"/>
      <c r="G106" s="8"/>
      <c r="I106" s="21"/>
      <c r="J106" s="15"/>
      <c r="K106" s="15"/>
    </row>
    <row r="107" spans="1:11" ht="15.75" x14ac:dyDescent="0.25">
      <c r="C107" s="6"/>
      <c r="G107" s="8"/>
      <c r="I107" s="21"/>
      <c r="J107" s="15"/>
      <c r="K107" s="15"/>
    </row>
    <row r="108" spans="1:11" ht="15.75" x14ac:dyDescent="0.25">
      <c r="I108" s="21"/>
      <c r="K108" s="14"/>
    </row>
    <row r="114" spans="2:2" x14ac:dyDescent="0.25">
      <c r="B114" s="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2" sqref="L2"/>
    </sheetView>
  </sheetViews>
  <sheetFormatPr defaultRowHeight="15" x14ac:dyDescent="0.25"/>
  <cols>
    <col min="1" max="8" width="13.140625" customWidth="1"/>
    <col min="9" max="9" width="15.7109375" customWidth="1"/>
    <col min="10" max="10" width="9.140625" customWidth="1"/>
  </cols>
  <sheetData>
    <row r="1" spans="1:10" ht="75" x14ac:dyDescent="0.25">
      <c r="A1" s="27"/>
      <c r="B1" s="1" t="s">
        <v>51</v>
      </c>
      <c r="C1" s="9" t="s">
        <v>52</v>
      </c>
      <c r="D1" s="11" t="s">
        <v>0</v>
      </c>
      <c r="E1" s="9" t="s">
        <v>53</v>
      </c>
      <c r="F1" s="9" t="s">
        <v>1</v>
      </c>
      <c r="G1" s="9" t="s">
        <v>2</v>
      </c>
      <c r="H1" s="13" t="s">
        <v>32</v>
      </c>
      <c r="I1" s="13" t="s">
        <v>3</v>
      </c>
      <c r="J1" s="13" t="s">
        <v>4</v>
      </c>
    </row>
    <row r="2" spans="1:10" x14ac:dyDescent="0.25">
      <c r="A2" s="2" t="s">
        <v>36</v>
      </c>
      <c r="B2">
        <v>100</v>
      </c>
      <c r="C2">
        <v>2.1</v>
      </c>
      <c r="D2">
        <v>0.85</v>
      </c>
      <c r="E2">
        <v>600</v>
      </c>
      <c r="F2">
        <v>50</v>
      </c>
      <c r="G2">
        <v>6</v>
      </c>
      <c r="H2" s="29">
        <v>2271830</v>
      </c>
      <c r="I2" s="15">
        <f>((B2*C2*D2)/E2)*F2*G2*H2</f>
        <v>202760827.5</v>
      </c>
      <c r="J2" s="15">
        <f>I2/1000</f>
        <v>202760.82750000001</v>
      </c>
    </row>
    <row r="3" spans="1:10" x14ac:dyDescent="0.25">
      <c r="A3" s="2" t="s">
        <v>37</v>
      </c>
      <c r="H3" s="29">
        <v>1171370</v>
      </c>
      <c r="I3" s="15" t="e">
        <f t="shared" ref="I3:I19" si="0">((B3*C3*D3)/E3)*F3*G3*H3</f>
        <v>#DIV/0!</v>
      </c>
      <c r="J3" s="15" t="e">
        <f t="shared" ref="J3:J19" si="1">I3/1000</f>
        <v>#DIV/0!</v>
      </c>
    </row>
    <row r="4" spans="1:10" x14ac:dyDescent="0.25">
      <c r="A4" s="2" t="s">
        <v>38</v>
      </c>
      <c r="H4" s="29">
        <v>895940</v>
      </c>
      <c r="I4" s="15" t="e">
        <f t="shared" si="0"/>
        <v>#DIV/0!</v>
      </c>
      <c r="J4" s="15" t="e">
        <f t="shared" si="1"/>
        <v>#DIV/0!</v>
      </c>
    </row>
    <row r="5" spans="1:10" x14ac:dyDescent="0.25">
      <c r="A5" s="2" t="s">
        <v>39</v>
      </c>
      <c r="H5" s="29">
        <v>721730</v>
      </c>
      <c r="I5" s="15" t="e">
        <f t="shared" si="0"/>
        <v>#DIV/0!</v>
      </c>
      <c r="J5" s="15" t="e">
        <f t="shared" si="1"/>
        <v>#DIV/0!</v>
      </c>
    </row>
    <row r="6" spans="1:10" x14ac:dyDescent="0.25">
      <c r="A6" s="2" t="s">
        <v>40</v>
      </c>
      <c r="H6" s="29">
        <v>654320</v>
      </c>
      <c r="I6" s="15" t="e">
        <f t="shared" si="0"/>
        <v>#DIV/0!</v>
      </c>
      <c r="J6" s="15" t="e">
        <f t="shared" si="1"/>
        <v>#DIV/0!</v>
      </c>
    </row>
    <row r="7" spans="1:10" x14ac:dyDescent="0.25">
      <c r="A7" s="2" t="s">
        <v>41</v>
      </c>
      <c r="H7" s="29">
        <v>626850</v>
      </c>
      <c r="I7" s="15" t="e">
        <f t="shared" si="0"/>
        <v>#DIV/0!</v>
      </c>
      <c r="J7" s="15" t="e">
        <f t="shared" si="1"/>
        <v>#DIV/0!</v>
      </c>
    </row>
    <row r="8" spans="1:10" x14ac:dyDescent="0.25">
      <c r="A8" s="2" t="s">
        <v>42</v>
      </c>
      <c r="H8" s="29">
        <v>235910</v>
      </c>
      <c r="I8" s="15" t="e">
        <f t="shared" si="0"/>
        <v>#DIV/0!</v>
      </c>
      <c r="J8" s="15" t="e">
        <f t="shared" si="1"/>
        <v>#DIV/0!</v>
      </c>
    </row>
    <row r="9" spans="1:10" x14ac:dyDescent="0.25">
      <c r="A9" s="2" t="s">
        <v>43</v>
      </c>
      <c r="H9" s="29">
        <v>86650</v>
      </c>
      <c r="I9" s="15" t="e">
        <f t="shared" si="0"/>
        <v>#DIV/0!</v>
      </c>
      <c r="J9" s="15" t="e">
        <f t="shared" si="1"/>
        <v>#DIV/0!</v>
      </c>
    </row>
    <row r="10" spans="1:10" x14ac:dyDescent="0.25">
      <c r="A10" s="2" t="s">
        <v>44</v>
      </c>
      <c r="H10" s="29">
        <v>79660</v>
      </c>
      <c r="I10" s="15" t="e">
        <f t="shared" si="0"/>
        <v>#DIV/0!</v>
      </c>
      <c r="J10" s="15" t="e">
        <f t="shared" si="1"/>
        <v>#DIV/0!</v>
      </c>
    </row>
    <row r="11" spans="1:10" x14ac:dyDescent="0.25">
      <c r="A11" s="2" t="s">
        <v>45</v>
      </c>
      <c r="H11" s="29">
        <v>74710</v>
      </c>
      <c r="I11" s="15" t="e">
        <f t="shared" si="0"/>
        <v>#DIV/0!</v>
      </c>
      <c r="J11" s="15" t="e">
        <f t="shared" si="1"/>
        <v>#DIV/0!</v>
      </c>
    </row>
    <row r="12" spans="1:10" x14ac:dyDescent="0.25">
      <c r="A12" s="2" t="s">
        <v>46</v>
      </c>
      <c r="H12" s="29">
        <v>60000</v>
      </c>
      <c r="I12" s="15" t="e">
        <f t="shared" si="0"/>
        <v>#DIV/0!</v>
      </c>
      <c r="J12" s="15" t="e">
        <f t="shared" si="1"/>
        <v>#DIV/0!</v>
      </c>
    </row>
    <row r="13" spans="1:10" x14ac:dyDescent="0.25">
      <c r="A13" s="2" t="s">
        <v>47</v>
      </c>
      <c r="H13" s="29">
        <v>36070</v>
      </c>
      <c r="I13" s="15" t="e">
        <f t="shared" si="0"/>
        <v>#DIV/0!</v>
      </c>
      <c r="J13" s="15" t="e">
        <f t="shared" si="1"/>
        <v>#DIV/0!</v>
      </c>
    </row>
    <row r="14" spans="1:10" x14ac:dyDescent="0.25">
      <c r="A14" s="2" t="s">
        <v>33</v>
      </c>
      <c r="H14" s="29">
        <v>27520</v>
      </c>
      <c r="I14" s="15" t="e">
        <f t="shared" si="0"/>
        <v>#DIV/0!</v>
      </c>
      <c r="J14" s="15" t="e">
        <f t="shared" si="1"/>
        <v>#DIV/0!</v>
      </c>
    </row>
    <row r="15" spans="1:10" x14ac:dyDescent="0.25">
      <c r="A15" s="2" t="s">
        <v>48</v>
      </c>
      <c r="H15" s="29">
        <v>16760</v>
      </c>
      <c r="I15" s="15" t="e">
        <f t="shared" si="0"/>
        <v>#DIV/0!</v>
      </c>
      <c r="J15" s="15" t="e">
        <f t="shared" si="1"/>
        <v>#DIV/0!</v>
      </c>
    </row>
    <row r="16" spans="1:10" x14ac:dyDescent="0.25">
      <c r="A16" s="2" t="s">
        <v>34</v>
      </c>
      <c r="H16" s="29">
        <v>10890</v>
      </c>
      <c r="I16" s="15" t="e">
        <f t="shared" si="0"/>
        <v>#DIV/0!</v>
      </c>
      <c r="J16" s="15" t="e">
        <f t="shared" si="1"/>
        <v>#DIV/0!</v>
      </c>
    </row>
    <row r="17" spans="1:10" x14ac:dyDescent="0.25">
      <c r="A17" s="2" t="s">
        <v>49</v>
      </c>
      <c r="H17">
        <v>8220</v>
      </c>
      <c r="I17" s="15" t="e">
        <f t="shared" si="0"/>
        <v>#DIV/0!</v>
      </c>
      <c r="J17" s="15" t="e">
        <f t="shared" si="1"/>
        <v>#DIV/0!</v>
      </c>
    </row>
    <row r="18" spans="1:10" x14ac:dyDescent="0.25">
      <c r="A18" s="2" t="s">
        <v>35</v>
      </c>
      <c r="H18" s="29">
        <v>32990</v>
      </c>
      <c r="I18" s="15" t="e">
        <f t="shared" si="0"/>
        <v>#DIV/0!</v>
      </c>
      <c r="J18" s="15" t="e">
        <f t="shared" si="1"/>
        <v>#DIV/0!</v>
      </c>
    </row>
    <row r="19" spans="1:10" x14ac:dyDescent="0.25">
      <c r="A19" s="2" t="s">
        <v>50</v>
      </c>
      <c r="H19" s="29">
        <f>SUM(H2:H18)</f>
        <v>7011420</v>
      </c>
      <c r="I19" s="15" t="e">
        <f t="shared" si="0"/>
        <v>#DIV/0!</v>
      </c>
      <c r="J19" s="15" t="e">
        <f t="shared" si="1"/>
        <v>#DIV/0!</v>
      </c>
    </row>
    <row r="20" spans="1:10" x14ac:dyDescent="0.25">
      <c r="H20" s="2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F5AF3D62516414FB274370697E63EC2" ma:contentTypeVersion="0" ma:contentTypeDescription="Yeni belge oluşturun." ma:contentTypeScope="" ma:versionID="60d24178e3f7596c9a36652a6771554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961c11e78c5ca94581ae72cc0fdca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A50D54-2502-4650-B27D-5EAC440F1A7B}"/>
</file>

<file path=customXml/itemProps2.xml><?xml version="1.0" encoding="utf-8"?>
<ds:datastoreItem xmlns:ds="http://schemas.openxmlformats.org/officeDocument/2006/customXml" ds:itemID="{C4FBAC34-FDD0-4A8F-8315-1F17FFA29245}"/>
</file>

<file path=customXml/itemProps3.xml><?xml version="1.0" encoding="utf-8"?>
<ds:datastoreItem xmlns:ds="http://schemas.openxmlformats.org/officeDocument/2006/customXml" ds:itemID="{403F6D2D-8323-4C5D-8906-FF62CA1CCD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ORDU </vt:lpstr>
      <vt:lpstr>TÜRKİYE</vt:lpstr>
      <vt:lpstr>Sayfa2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GiresuN</dc:creator>
  <cp:lastModifiedBy>Orhan KATI</cp:lastModifiedBy>
  <dcterms:created xsi:type="dcterms:W3CDTF">2018-03-15T06:52:17Z</dcterms:created>
  <dcterms:modified xsi:type="dcterms:W3CDTF">2018-05-22T14:35:16Z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0x0101003F5AF3D62516414FB274370697E63EC2</vt:lpwstr>
  </property>
</Properties>
</file>