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akar\Desktop\"/>
    </mc:Choice>
  </mc:AlternateContent>
  <workbookProtection workbookAlgorithmName="SHA-512" workbookHashValue="c05CapnnbmIqc3uwP+hoadwHabsw26FjOkrMjQi//apiXXHBvGSRvdgi7NnAidQzcgcwX2s7t3xRTzNfu+4B8A==" workbookSaltValue="LpZ+5zr5RWk2+oXfAzEALA==" workbookSpinCount="100000" lockStructure="1"/>
  <bookViews>
    <workbookView xWindow="11730" yWindow="600" windowWidth="16425" windowHeight="11700"/>
  </bookViews>
  <sheets>
    <sheet name="Korunan Alanlar " sheetId="8" r:id="rId1"/>
    <sheet name="Sayfa1" sheetId="9" r:id="rId2"/>
  </sheets>
  <definedNames>
    <definedName name="_xlnm.Print_Area" localSheetId="0">'Korunan Alanlar '!$A$1:$BA$65</definedName>
  </definedNames>
  <calcPr calcId="152511"/>
</workbook>
</file>

<file path=xl/calcChain.xml><?xml version="1.0" encoding="utf-8"?>
<calcChain xmlns="http://schemas.openxmlformats.org/spreadsheetml/2006/main">
  <c r="C72" i="8" l="1"/>
  <c r="B72" i="8"/>
  <c r="C67" i="8" l="1"/>
  <c r="B67" i="8"/>
  <c r="C63" i="8"/>
  <c r="B63" i="8"/>
  <c r="C64" i="8"/>
  <c r="B64" i="8"/>
  <c r="C65" i="8"/>
  <c r="B65" i="8"/>
  <c r="C66" i="8"/>
  <c r="B66" i="8"/>
  <c r="U66" i="8"/>
  <c r="C62" i="8"/>
  <c r="B62" i="8"/>
  <c r="C61" i="8"/>
  <c r="B61" i="8"/>
  <c r="C60" i="8"/>
  <c r="B60" i="8"/>
  <c r="C59" i="8"/>
  <c r="B59" i="8"/>
  <c r="C58" i="8"/>
  <c r="B58" i="8"/>
  <c r="C57" i="8"/>
  <c r="B57" i="8"/>
  <c r="C56" i="8"/>
  <c r="B56" i="8"/>
  <c r="C55" i="8"/>
  <c r="B55" i="8"/>
  <c r="C54" i="8"/>
  <c r="B54" i="8"/>
  <c r="C53" i="8"/>
  <c r="C51" i="8"/>
  <c r="C49" i="8"/>
  <c r="C47" i="8"/>
  <c r="B46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52" i="8"/>
  <c r="C50" i="8"/>
  <c r="C48" i="8"/>
  <c r="C46" i="8"/>
  <c r="C45" i="8"/>
  <c r="C21" i="8"/>
  <c r="C14" i="8"/>
  <c r="C13" i="8"/>
  <c r="C12" i="8"/>
  <c r="C11" i="8"/>
  <c r="C10" i="8"/>
  <c r="C9" i="8"/>
  <c r="B53" i="8"/>
  <c r="B51" i="8"/>
  <c r="B50" i="8"/>
  <c r="B49" i="8"/>
  <c r="B48" i="8"/>
  <c r="B47" i="8"/>
  <c r="B45" i="8"/>
  <c r="B14" i="8"/>
  <c r="B13" i="8"/>
  <c r="B12" i="8"/>
  <c r="B11" i="8"/>
  <c r="B10" i="8"/>
  <c r="B9" i="8"/>
</calcChain>
</file>

<file path=xl/sharedStrings.xml><?xml version="1.0" encoding="utf-8"?>
<sst xmlns="http://schemas.openxmlformats.org/spreadsheetml/2006/main" count="135" uniqueCount="64">
  <si>
    <t xml:space="preserve"> </t>
  </si>
  <si>
    <t>Yıl</t>
  </si>
  <si>
    <t>Adet</t>
  </si>
  <si>
    <t>Alan</t>
  </si>
  <si>
    <t>Year</t>
  </si>
  <si>
    <t>Number</t>
  </si>
  <si>
    <t>Area</t>
  </si>
  <si>
    <r>
      <t>Türkiye-</t>
    </r>
    <r>
      <rPr>
        <sz val="8"/>
        <rFont val="Tahoma"/>
        <family val="2"/>
        <charset val="162"/>
      </rPr>
      <t>Turkey</t>
    </r>
  </si>
  <si>
    <t>Hektar/Hectare</t>
  </si>
  <si>
    <t xml:space="preserve">Ramsar Alanları </t>
  </si>
  <si>
    <t>Şehir (Kent) Ormanı</t>
  </si>
  <si>
    <t>Wetlands</t>
  </si>
  <si>
    <t>Seed Orchard</t>
  </si>
  <si>
    <t>Seed Stands</t>
  </si>
  <si>
    <t>Milli Park</t>
  </si>
  <si>
    <t>Tabiat Parkı</t>
  </si>
  <si>
    <t>Yaban Hayatı Geliştirme Sahası</t>
  </si>
  <si>
    <t>Muhafaza Ormanları</t>
  </si>
  <si>
    <t>Gen Koruma Ormanları</t>
  </si>
  <si>
    <t>Tohum Meşcereleri</t>
  </si>
  <si>
    <t>Tohum Bahçeleri</t>
  </si>
  <si>
    <t>National Park</t>
  </si>
  <si>
    <t>Nature Park</t>
  </si>
  <si>
    <t>Nature Monument</t>
  </si>
  <si>
    <t>Nature Conservation Area</t>
  </si>
  <si>
    <t>Wildlife Conservation Area</t>
  </si>
  <si>
    <t>Ramsar Areas</t>
  </si>
  <si>
    <t xml:space="preserve"> Protection Forests</t>
  </si>
  <si>
    <t xml:space="preserve">Gene Conservation forests </t>
  </si>
  <si>
    <t>City Forest</t>
  </si>
  <si>
    <t>Tabiatı Koruma Alanı</t>
  </si>
  <si>
    <t>Tabiat Anıtı</t>
  </si>
  <si>
    <t>Ramsar Alanı</t>
  </si>
  <si>
    <t>Muhafaza Ormanı</t>
  </si>
  <si>
    <t>Gen Koruma Ormanı</t>
  </si>
  <si>
    <t>Tohum Bahçesi</t>
  </si>
  <si>
    <t>Tohum  Meşceresi</t>
  </si>
  <si>
    <t>Ulusal Öneme Haiz Sulak Alan</t>
  </si>
  <si>
    <t xml:space="preserve">Tabiatı Koruma Alanı </t>
  </si>
  <si>
    <t xml:space="preserve">Tabiat Anıtı  </t>
  </si>
  <si>
    <t>Mahalli Öneme Haiz Sulak Alan</t>
  </si>
  <si>
    <t xml:space="preserve">                     Area</t>
  </si>
  <si>
    <t xml:space="preserve">     Adet</t>
  </si>
  <si>
    <t xml:space="preserve">   Number</t>
  </si>
  <si>
    <t>2017</t>
  </si>
  <si>
    <t xml:space="preserve">  251 519</t>
  </si>
  <si>
    <t>42 093</t>
  </si>
  <si>
    <t>10 444</t>
  </si>
  <si>
    <t>Milli Parklar Kanunu (2873)                                                                                                                    National Parks Law</t>
  </si>
  <si>
    <t>Çevre Kanunu (2872)                                                                                                            Environment Law</t>
  </si>
  <si>
    <t>Kara Avcılığı Kanunu (4915) Terrestrial Hunting Law</t>
  </si>
  <si>
    <t>Orman Kanunu (6831)                                                                                                                                                                               
The Forest Law</t>
  </si>
  <si>
    <t>42 329</t>
  </si>
  <si>
    <t xml:space="preserve">(2) Sulak Alanlar Yönetmeliğinde 2014 yılında yapılan değişiklik ile sulak alanlarda tescil süreci getirilmiştir. 4 Nisan 2014 tarihli ve 28962 sayılı Resmi Gazete'de yayımlanan Sulak Alanların Korunması Yönetmeliği'ne göre 2014 Aralık ayı itibariyle tescilli 14 Ramsar Alanı vardır. </t>
  </si>
  <si>
    <t>(1) Özel Çevre Koruma Alanları ve Doğal Sitler 2017-2021 RİP Döneminde, Tabiat Varlıklarını Koruma İstatistikleri kapsamına alındığından, Korunan Alan İstatistiklerinden çıkartılmıştır.</t>
  </si>
  <si>
    <t>43 016</t>
  </si>
  <si>
    <t xml:space="preserve"> 1 158 820</t>
  </si>
  <si>
    <t xml:space="preserve">  184 487</t>
  </si>
  <si>
    <t xml:space="preserve">  9 393</t>
  </si>
  <si>
    <t xml:space="preserve">  46 461</t>
  </si>
  <si>
    <t>Korunan alanlar, 1958-2021</t>
  </si>
  <si>
    <t>Protected areas, 1958-2021</t>
  </si>
  <si>
    <t xml:space="preserve"> 107 632</t>
  </si>
  <si>
    <r>
      <t xml:space="preserve">           Hektar/</t>
    </r>
    <r>
      <rPr>
        <sz val="8"/>
        <rFont val="Tahoma"/>
        <family val="2"/>
        <charset val="162"/>
      </rPr>
      <t>Hectare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</si>
</sst>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#\ ###"/>
    <numFmt numFmtId="165" formatCode="###\ ###\ ###\ ###"/>
    <numFmt numFmtId="166" formatCode="0.0"/>
    <numFmt numFmtId="167" formatCode="#,##0.00\ _T_L"/>
    <numFmt numFmtId="168" formatCode="0.0;[Red]0.0"/>
  </numFmts>
  <fonts count="13" x14ac:knownFonts="1">
    <font>
      <sz val="10"/>
      <name val="Arial Tur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10"/>
      <name val="Arial"/>
      <family val="2"/>
      <charset val="162"/>
    </font>
    <font>
      <vertAlign val="superscript"/>
      <sz val="10"/>
      <name val="Tahoma"/>
      <family val="2"/>
      <charset val="162"/>
    </font>
    <font>
      <b/>
      <sz val="8"/>
      <color rgb="FFFF0000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8"/>
      <color rgb="FFFF0000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1" fontId="3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/>
    <xf numFmtId="1" fontId="2" fillId="2" borderId="0" xfId="0" applyNumberFormat="1" applyFont="1" applyFill="1" applyAlignment="1"/>
    <xf numFmtId="1" fontId="5" fillId="2" borderId="0" xfId="0" applyNumberFormat="1" applyFont="1" applyFill="1" applyAlignment="1"/>
    <xf numFmtId="164" fontId="5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/>
    <xf numFmtId="1" fontId="4" fillId="2" borderId="1" xfId="0" applyNumberFormat="1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top"/>
    </xf>
    <xf numFmtId="164" fontId="6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Border="1" applyAlignment="1"/>
    <xf numFmtId="1" fontId="6" fillId="0" borderId="1" xfId="0" applyNumberFormat="1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64" fontId="5" fillId="0" borderId="0" xfId="0" applyNumberFormat="1" applyFont="1" applyFill="1" applyBorder="1"/>
    <xf numFmtId="1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1" fontId="2" fillId="2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top"/>
    </xf>
    <xf numFmtId="1" fontId="10" fillId="0" borderId="2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/>
    </xf>
    <xf numFmtId="164" fontId="6" fillId="2" borderId="0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/>
    <xf numFmtId="164" fontId="6" fillId="0" borderId="2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top"/>
    </xf>
    <xf numFmtId="165" fontId="6" fillId="2" borderId="0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/>
    <xf numFmtId="165" fontId="2" fillId="2" borderId="0" xfId="0" applyNumberFormat="1" applyFont="1" applyFill="1" applyAlignment="1"/>
    <xf numFmtId="3" fontId="2" fillId="0" borderId="0" xfId="0" applyNumberFormat="1" applyFont="1" applyFill="1" applyBorder="1" applyAlignment="1">
      <alignment horizontal="center"/>
    </xf>
    <xf numFmtId="1" fontId="2" fillId="2" borderId="4" xfId="0" applyNumberFormat="1" applyFont="1" applyFill="1" applyBorder="1"/>
    <xf numFmtId="1" fontId="6" fillId="0" borderId="0" xfId="0" applyNumberFormat="1" applyFont="1" applyFill="1" applyBorder="1" applyAlignment="1">
      <alignment vertical="top"/>
    </xf>
    <xf numFmtId="1" fontId="5" fillId="0" borderId="3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/>
    <xf numFmtId="1" fontId="6" fillId="2" borderId="5" xfId="0" applyNumberFormat="1" applyFont="1" applyFill="1" applyBorder="1" applyAlignment="1"/>
    <xf numFmtId="165" fontId="6" fillId="2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right"/>
    </xf>
    <xf numFmtId="1" fontId="5" fillId="0" borderId="6" xfId="0" applyNumberFormat="1" applyFont="1" applyFill="1" applyBorder="1" applyAlignment="1"/>
    <xf numFmtId="1" fontId="5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/>
    <xf numFmtId="1" fontId="6" fillId="2" borderId="8" xfId="0" applyNumberFormat="1" applyFont="1" applyFill="1" applyBorder="1" applyAlignment="1"/>
    <xf numFmtId="1" fontId="5" fillId="2" borderId="9" xfId="0" applyNumberFormat="1" applyFont="1" applyFill="1" applyBorder="1" applyAlignment="1"/>
    <xf numFmtId="1" fontId="6" fillId="2" borderId="8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2" fillId="2" borderId="9" xfId="0" applyNumberFormat="1" applyFont="1" applyFill="1" applyBorder="1"/>
    <xf numFmtId="1" fontId="6" fillId="0" borderId="8" xfId="0" applyNumberFormat="1" applyFont="1" applyFill="1" applyBorder="1" applyAlignment="1">
      <alignment horizontal="left"/>
    </xf>
    <xf numFmtId="1" fontId="2" fillId="0" borderId="9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/>
    <xf numFmtId="167" fontId="6" fillId="0" borderId="8" xfId="0" quotePrefix="1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7" fontId="2" fillId="0" borderId="9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center"/>
    </xf>
    <xf numFmtId="1" fontId="2" fillId="2" borderId="11" xfId="0" applyNumberFormat="1" applyFont="1" applyFill="1" applyBorder="1"/>
    <xf numFmtId="166" fontId="5" fillId="2" borderId="1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center"/>
    </xf>
    <xf numFmtId="4" fontId="9" fillId="3" borderId="1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 wrapText="1"/>
    </xf>
    <xf numFmtId="1" fontId="6" fillId="0" borderId="3" xfId="0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 vertical="top"/>
    </xf>
    <xf numFmtId="0" fontId="0" fillId="0" borderId="3" xfId="0" applyFont="1" applyBorder="1" applyAlignment="1">
      <alignment vertical="top"/>
    </xf>
    <xf numFmtId="164" fontId="5" fillId="0" borderId="3" xfId="0" applyNumberFormat="1" applyFont="1" applyFill="1" applyBorder="1" applyAlignment="1">
      <alignment horizontal="center"/>
    </xf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Korunan Alan Sayıları</a:t>
            </a:r>
          </a:p>
        </c:rich>
      </c:tx>
      <c:layout>
        <c:manualLayout>
          <c:xMode val="edge"/>
          <c:yMode val="edge"/>
          <c:x val="0.33868423037804124"/>
          <c:y val="0.1091617637014704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Sayfa1!$B$56:$B$69</c:f>
              <c:numCache>
                <c:formatCode>###\ ###\ ###</c:formatCode>
                <c:ptCount val="1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Sayfa1!$C$56:$C$69</c:f>
              <c:numCache>
                <c:formatCode>###\ ###\ ###</c:formatCode>
                <c:ptCount val="14"/>
              </c:numCache>
            </c:numRef>
          </c:val>
        </c:ser>
        <c:ser>
          <c:idx val="2"/>
          <c:order val="2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CC8F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Sayfa1!$D$56:$D$69</c:f>
              <c:numCache>
                <c:formatCode>General</c:formatCode>
                <c:ptCount val="14"/>
                <c:pt idx="0">
                  <c:v>46</c:v>
                </c:pt>
                <c:pt idx="1">
                  <c:v>260</c:v>
                </c:pt>
                <c:pt idx="2">
                  <c:v>31</c:v>
                </c:pt>
                <c:pt idx="3">
                  <c:v>114</c:v>
                </c:pt>
                <c:pt idx="4">
                  <c:v>85</c:v>
                </c:pt>
                <c:pt idx="5">
                  <c:v>14</c:v>
                </c:pt>
                <c:pt idx="6">
                  <c:v>59</c:v>
                </c:pt>
                <c:pt idx="7">
                  <c:v>22</c:v>
                </c:pt>
                <c:pt idx="8">
                  <c:v>55</c:v>
                </c:pt>
                <c:pt idx="9">
                  <c:v>137</c:v>
                </c:pt>
                <c:pt idx="10">
                  <c:v>340</c:v>
                </c:pt>
                <c:pt idx="11">
                  <c:v>212</c:v>
                </c:pt>
                <c:pt idx="12">
                  <c:v>312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0"/>
        <c:shape val="box"/>
        <c:axId val="88036544"/>
        <c:axId val="88036000"/>
        <c:axId val="0"/>
      </c:bar3DChart>
      <c:catAx>
        <c:axId val="880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36000"/>
        <c:crosses val="autoZero"/>
        <c:auto val="1"/>
        <c:lblAlgn val="ctr"/>
        <c:lblOffset val="100"/>
        <c:noMultiLvlLbl val="0"/>
      </c:catAx>
      <c:valAx>
        <c:axId val="88036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r-TR"/>
                  <a:t>Sayı</a:t>
                </a:r>
              </a:p>
            </c:rich>
          </c:tx>
          <c:layout>
            <c:manualLayout>
              <c:xMode val="edge"/>
              <c:yMode val="edge"/>
              <c:x val="1.6403028907808724E-2"/>
              <c:y val="0.42193933007444701"/>
            </c:manualLayout>
          </c:layout>
          <c:overlay val="0"/>
        </c:title>
        <c:numFmt formatCode="###\ 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3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Korunan Alan Büyüklükleri </a:t>
            </a:r>
          </a:p>
        </c:rich>
      </c:tx>
      <c:layout>
        <c:manualLayout>
          <c:xMode val="edge"/>
          <c:yMode val="edge"/>
          <c:x val="0.31790455833739345"/>
          <c:y val="7.59018001537686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Sayfa1!$B$1:$B$14</c:f>
              <c:numCache>
                <c:formatCode>###\ ###\ ###</c:formatCode>
                <c:ptCount val="1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Sayfa1!$C$1:$C$14</c:f>
              <c:numCache>
                <c:formatCode>###\ ###\ ###</c:formatCode>
                <c:ptCount val="14"/>
              </c:numCache>
            </c:numRef>
          </c:val>
        </c:ser>
        <c:ser>
          <c:idx val="2"/>
          <c:order val="2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CC8F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Sayfa1!$D$1:$D$14</c:f>
              <c:numCache>
                <c:formatCode>#,##0</c:formatCode>
                <c:ptCount val="14"/>
                <c:pt idx="0">
                  <c:v>908543</c:v>
                </c:pt>
                <c:pt idx="1">
                  <c:v>109638</c:v>
                </c:pt>
                <c:pt idx="2">
                  <c:v>46455</c:v>
                </c:pt>
                <c:pt idx="3">
                  <c:v>9104</c:v>
                </c:pt>
                <c:pt idx="4">
                  <c:v>1165896</c:v>
                </c:pt>
                <c:pt idx="5">
                  <c:v>184487</c:v>
                </c:pt>
                <c:pt idx="6">
                  <c:v>869697</c:v>
                </c:pt>
                <c:pt idx="7">
                  <c:v>29266</c:v>
                </c:pt>
                <c:pt idx="8">
                  <c:v>247705</c:v>
                </c:pt>
                <c:pt idx="9">
                  <c:v>10266</c:v>
                </c:pt>
                <c:pt idx="10">
                  <c:v>43279</c:v>
                </c:pt>
                <c:pt idx="11">
                  <c:v>1540</c:v>
                </c:pt>
                <c:pt idx="12">
                  <c:v>40697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0"/>
        <c:shape val="box"/>
        <c:axId val="88047424"/>
        <c:axId val="88037088"/>
        <c:axId val="0"/>
      </c:bar3DChart>
      <c:catAx>
        <c:axId val="880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37088"/>
        <c:crosses val="autoZero"/>
        <c:auto val="1"/>
        <c:lblAlgn val="ctr"/>
        <c:lblOffset val="100"/>
        <c:noMultiLvlLbl val="0"/>
      </c:catAx>
      <c:valAx>
        <c:axId val="88037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r-TR"/>
                  <a:t>Hektar</a:t>
                </a:r>
              </a:p>
            </c:rich>
          </c:tx>
          <c:layout>
            <c:manualLayout>
              <c:xMode val="edge"/>
              <c:yMode val="edge"/>
              <c:x val="1.4575678040244969E-2"/>
              <c:y val="0.353923133345705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47424"/>
        <c:crosses val="autoZero"/>
        <c:crossBetween val="between"/>
        <c:majorUnit val="50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Korunan Alan Büyüklükleri </a:t>
            </a:r>
          </a:p>
        </c:rich>
      </c:tx>
      <c:layout>
        <c:manualLayout>
          <c:xMode val="edge"/>
          <c:yMode val="edge"/>
          <c:x val="0.31790455833739345"/>
          <c:y val="7.59018001537686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Sayfa1!$B$1:$B$14</c:f>
              <c:numCache>
                <c:formatCode>###\ ###\ ###</c:formatCode>
                <c:ptCount val="1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Sayfa1!$C$1:$C$14</c:f>
              <c:numCache>
                <c:formatCode>###\ ###\ ###</c:formatCode>
                <c:ptCount val="14"/>
              </c:numCache>
            </c:numRef>
          </c:val>
        </c:ser>
        <c:ser>
          <c:idx val="2"/>
          <c:order val="2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CC8F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Sayfa1!$A$1:$A$14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Sayfa1!$D$1:$D$14</c:f>
              <c:numCache>
                <c:formatCode>#,##0</c:formatCode>
                <c:ptCount val="14"/>
                <c:pt idx="0">
                  <c:v>908543</c:v>
                </c:pt>
                <c:pt idx="1">
                  <c:v>109638</c:v>
                </c:pt>
                <c:pt idx="2">
                  <c:v>46455</c:v>
                </c:pt>
                <c:pt idx="3">
                  <c:v>9104</c:v>
                </c:pt>
                <c:pt idx="4">
                  <c:v>1165896</c:v>
                </c:pt>
                <c:pt idx="5">
                  <c:v>184487</c:v>
                </c:pt>
                <c:pt idx="6">
                  <c:v>869697</c:v>
                </c:pt>
                <c:pt idx="7">
                  <c:v>29266</c:v>
                </c:pt>
                <c:pt idx="8">
                  <c:v>247705</c:v>
                </c:pt>
                <c:pt idx="9">
                  <c:v>10266</c:v>
                </c:pt>
                <c:pt idx="10">
                  <c:v>43279</c:v>
                </c:pt>
                <c:pt idx="11">
                  <c:v>1540</c:v>
                </c:pt>
                <c:pt idx="12">
                  <c:v>40697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0"/>
        <c:shape val="box"/>
        <c:axId val="88037632"/>
        <c:axId val="88046880"/>
        <c:axId val="0"/>
      </c:bar3DChart>
      <c:catAx>
        <c:axId val="880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46880"/>
        <c:crosses val="autoZero"/>
        <c:auto val="1"/>
        <c:lblAlgn val="ctr"/>
        <c:lblOffset val="100"/>
        <c:noMultiLvlLbl val="0"/>
      </c:catAx>
      <c:valAx>
        <c:axId val="88046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r-TR"/>
                  <a:t>Hektar</a:t>
                </a:r>
              </a:p>
            </c:rich>
          </c:tx>
          <c:layout>
            <c:manualLayout>
              <c:xMode val="edge"/>
              <c:yMode val="edge"/>
              <c:x val="1.4575678040244969E-2"/>
              <c:y val="0.353923133345705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37632"/>
        <c:crosses val="autoZero"/>
        <c:crossBetween val="between"/>
        <c:majorUnit val="50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Korunan Alan Sayıları</a:t>
            </a:r>
          </a:p>
        </c:rich>
      </c:tx>
      <c:layout>
        <c:manualLayout>
          <c:xMode val="edge"/>
          <c:yMode val="edge"/>
          <c:x val="0.33868423037804124"/>
          <c:y val="0.1091617637014704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Sayfa1!$B$56:$B$69</c:f>
              <c:numCache>
                <c:formatCode>###\ ###\ ###</c:formatCode>
                <c:ptCount val="1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Sayfa1!$C$56:$C$69</c:f>
              <c:numCache>
                <c:formatCode>###\ ###\ ###</c:formatCode>
                <c:ptCount val="14"/>
              </c:numCache>
            </c:numRef>
          </c:val>
        </c:ser>
        <c:ser>
          <c:idx val="2"/>
          <c:order val="2"/>
          <c:spPr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CC8F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Sayfa1!$A$56:$A$69</c:f>
              <c:strCache>
                <c:ptCount val="13"/>
                <c:pt idx="0">
                  <c:v>Milli Park</c:v>
                </c:pt>
                <c:pt idx="1">
                  <c:v>Tabiat Parkı</c:v>
                </c:pt>
                <c:pt idx="2">
                  <c:v>Tabiatı Koruma Alanı</c:v>
                </c:pt>
                <c:pt idx="3">
                  <c:v>Tabiat Anıtı</c:v>
                </c:pt>
                <c:pt idx="4">
                  <c:v>Yaban Hayatı Geliştirme Sahası</c:v>
                </c:pt>
                <c:pt idx="5">
                  <c:v>Ramsar Alanı</c:v>
                </c:pt>
                <c:pt idx="6">
                  <c:v>Ulusal Öneme Haiz Sulak Alan</c:v>
                </c:pt>
                <c:pt idx="7">
                  <c:v>Mahalli Öneme Haiz Sulak Alan</c:v>
                </c:pt>
                <c:pt idx="8">
                  <c:v>Muhafaza Ormanı</c:v>
                </c:pt>
                <c:pt idx="9">
                  <c:v>Şehir (Kent) Ormanı</c:v>
                </c:pt>
                <c:pt idx="10">
                  <c:v>Gen Koruma Ormanı</c:v>
                </c:pt>
                <c:pt idx="11">
                  <c:v>Tohum Bahçesi</c:v>
                </c:pt>
                <c:pt idx="12">
                  <c:v>Tohum  Meşceresi</c:v>
                </c:pt>
              </c:strCache>
            </c:strRef>
          </c:cat>
          <c:val>
            <c:numRef>
              <c:f>Sayfa1!$D$56:$D$69</c:f>
              <c:numCache>
                <c:formatCode>General</c:formatCode>
                <c:ptCount val="14"/>
                <c:pt idx="0">
                  <c:v>46</c:v>
                </c:pt>
                <c:pt idx="1">
                  <c:v>260</c:v>
                </c:pt>
                <c:pt idx="2">
                  <c:v>31</c:v>
                </c:pt>
                <c:pt idx="3">
                  <c:v>114</c:v>
                </c:pt>
                <c:pt idx="4">
                  <c:v>85</c:v>
                </c:pt>
                <c:pt idx="5">
                  <c:v>14</c:v>
                </c:pt>
                <c:pt idx="6">
                  <c:v>59</c:v>
                </c:pt>
                <c:pt idx="7">
                  <c:v>22</c:v>
                </c:pt>
                <c:pt idx="8">
                  <c:v>55</c:v>
                </c:pt>
                <c:pt idx="9">
                  <c:v>137</c:v>
                </c:pt>
                <c:pt idx="10">
                  <c:v>340</c:v>
                </c:pt>
                <c:pt idx="11">
                  <c:v>212</c:v>
                </c:pt>
                <c:pt idx="12">
                  <c:v>312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0"/>
        <c:shape val="box"/>
        <c:axId val="88033280"/>
        <c:axId val="88046336"/>
        <c:axId val="0"/>
      </c:bar3DChart>
      <c:catAx>
        <c:axId val="880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46336"/>
        <c:crosses val="autoZero"/>
        <c:auto val="1"/>
        <c:lblAlgn val="ctr"/>
        <c:lblOffset val="100"/>
        <c:noMultiLvlLbl val="0"/>
      </c:catAx>
      <c:valAx>
        <c:axId val="8804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r-TR"/>
                  <a:t>Sayı</a:t>
                </a:r>
              </a:p>
            </c:rich>
          </c:tx>
          <c:layout>
            <c:manualLayout>
              <c:xMode val="edge"/>
              <c:yMode val="edge"/>
              <c:x val="1.6403028907808724E-2"/>
              <c:y val="0.42193933007444701"/>
            </c:manualLayout>
          </c:layout>
          <c:overlay val="0"/>
        </c:title>
        <c:numFmt formatCode="###\ 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8803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282222</xdr:colOff>
      <xdr:row>75</xdr:row>
      <xdr:rowOff>105832</xdr:rowOff>
    </xdr:from>
    <xdr:to>
      <xdr:col>17</xdr:col>
      <xdr:colOff>98061</xdr:colOff>
      <xdr:row>106</xdr:row>
      <xdr:rowOff>145712</xdr:rowOff>
    </xdr:to>
    <xdr:graphicFrame macro="">
      <xdr:nvGraphicFramePr>
        <xdr:cNvPr id="4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108858</xdr:colOff>
      <xdr:row>76</xdr:row>
      <xdr:rowOff>0</xdr:rowOff>
    </xdr:from>
    <xdr:to>
      <xdr:col>44</xdr:col>
      <xdr:colOff>526282</xdr:colOff>
      <xdr:row>106</xdr:row>
      <xdr:rowOff>149679</xdr:rowOff>
    </xdr:to>
    <xdr:graphicFrame macro="">
      <xdr:nvGraphicFramePr>
        <xdr:cNvPr id="5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13</xdr:row>
      <xdr:rowOff>95250</xdr:rowOff>
    </xdr:from>
    <xdr:to>
      <xdr:col>20</xdr:col>
      <xdr:colOff>333375</xdr:colOff>
      <xdr:row>48</xdr:row>
      <xdr:rowOff>85725</xdr:rowOff>
    </xdr:to>
    <xdr:graphicFrame macro="">
      <xdr:nvGraphicFramePr>
        <xdr:cNvPr id="4409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55</xdr:row>
      <xdr:rowOff>19050</xdr:rowOff>
    </xdr:from>
    <xdr:to>
      <xdr:col>20</xdr:col>
      <xdr:colOff>361950</xdr:colOff>
      <xdr:row>86</xdr:row>
      <xdr:rowOff>123825</xdr:rowOff>
    </xdr:to>
    <xdr:graphicFrame macro="">
      <xdr:nvGraphicFramePr>
        <xdr:cNvPr id="4410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S75"/>
  <sheetViews>
    <sheetView showGridLines="0" tabSelected="1" topLeftCell="A58" zoomScale="81" zoomScaleNormal="81" zoomScaleSheetLayoutView="100" workbookViewId="0">
      <selection activeCell="R67" sqref="R67"/>
    </sheetView>
  </sheetViews>
  <sheetFormatPr defaultRowHeight="12.75" x14ac:dyDescent="0.2"/>
  <cols>
    <col min="1" max="1" width="6.42578125" style="6" customWidth="1"/>
    <col min="2" max="2" width="10.7109375" style="88" customWidth="1"/>
    <col min="3" max="3" width="20.42578125" style="65" customWidth="1"/>
    <col min="4" max="4" width="2.28515625" style="11" customWidth="1"/>
    <col min="5" max="5" width="10.28515625" style="44" customWidth="1"/>
    <col min="6" max="6" width="10.28515625" style="66" customWidth="1"/>
    <col min="7" max="7" width="2.7109375" style="29" customWidth="1"/>
    <col min="8" max="8" width="10.28515625" style="44" customWidth="1"/>
    <col min="9" max="9" width="10.28515625" style="66" customWidth="1"/>
    <col min="10" max="10" width="2.7109375" style="29" customWidth="1"/>
    <col min="11" max="11" width="10.28515625" style="44" customWidth="1"/>
    <col min="12" max="12" width="10.28515625" style="66" customWidth="1"/>
    <col min="13" max="13" width="2.5703125" style="29" customWidth="1"/>
    <col min="14" max="14" width="10.28515625" style="44" customWidth="1"/>
    <col min="15" max="15" width="10.28515625" style="66" customWidth="1"/>
    <col min="16" max="16" width="2.7109375" style="29" customWidth="1"/>
    <col min="17" max="17" width="14.5703125" style="44" customWidth="1"/>
    <col min="18" max="18" width="14.5703125" style="66" customWidth="1"/>
    <col min="19" max="20" width="2.140625" style="29" customWidth="1"/>
    <col min="21" max="21" width="4.7109375" style="29" customWidth="1"/>
    <col min="22" max="22" width="3.140625" style="29" customWidth="1"/>
    <col min="23" max="23" width="22.140625" style="29" customWidth="1"/>
    <col min="24" max="24" width="2.140625" style="29" customWidth="1"/>
    <col min="25" max="25" width="13.28515625" style="51" customWidth="1"/>
    <col min="26" max="26" width="14" style="66" customWidth="1"/>
    <col min="27" max="27" width="4.5703125" style="29" customWidth="1"/>
    <col min="28" max="28" width="9.42578125" style="44" customWidth="1"/>
    <col min="29" max="29" width="9" style="66" customWidth="1"/>
    <col min="30" max="30" width="1.28515625" style="29" customWidth="1"/>
    <col min="31" max="31" width="1.85546875" style="44" customWidth="1"/>
    <col min="32" max="32" width="2.7109375" style="44" hidden="1" customWidth="1"/>
    <col min="33" max="33" width="13.28515625" style="44" hidden="1" customWidth="1"/>
    <col min="34" max="34" width="15.28515625" style="51" hidden="1" customWidth="1"/>
    <col min="35" max="35" width="0.85546875" style="29" customWidth="1"/>
    <col min="36" max="36" width="1.5703125" style="44" customWidth="1"/>
    <col min="37" max="37" width="10.85546875" style="44" hidden="1" customWidth="1"/>
    <col min="38" max="38" width="1.5703125" style="29" customWidth="1"/>
    <col min="39" max="39" width="9.7109375" style="44" customWidth="1"/>
    <col min="40" max="40" width="9.28515625" style="66" customWidth="1"/>
    <col min="41" max="41" width="5" style="29" customWidth="1"/>
    <col min="42" max="42" width="8" style="44" customWidth="1"/>
    <col min="43" max="43" width="12.42578125" style="81" customWidth="1"/>
    <col min="44" max="44" width="6.140625" style="29" customWidth="1"/>
    <col min="45" max="45" width="9.85546875" style="44" customWidth="1"/>
    <col min="46" max="46" width="9.85546875" style="51" customWidth="1"/>
    <col min="47" max="47" width="3.7109375" style="29" customWidth="1"/>
    <col min="48" max="48" width="9.85546875" style="44" customWidth="1"/>
    <col min="49" max="49" width="9.85546875" style="87" customWidth="1"/>
    <col min="50" max="50" width="6.140625" style="29" customWidth="1"/>
    <col min="51" max="51" width="8.85546875" style="58" customWidth="1"/>
    <col min="52" max="52" width="10.85546875" style="88" bestFit="1" customWidth="1"/>
    <col min="53" max="16384" width="9.140625" style="6"/>
  </cols>
  <sheetData>
    <row r="1" spans="1:53" s="2" customFormat="1" x14ac:dyDescent="0.2">
      <c r="A1" s="1" t="s">
        <v>60</v>
      </c>
      <c r="B1" s="91"/>
      <c r="C1" s="60"/>
      <c r="D1" s="8"/>
      <c r="E1" s="41"/>
      <c r="F1" s="66"/>
      <c r="G1" s="15"/>
      <c r="H1" s="41"/>
      <c r="I1" s="66"/>
      <c r="J1" s="15"/>
      <c r="K1" s="41"/>
      <c r="L1" s="66"/>
      <c r="M1" s="15"/>
      <c r="N1" s="25" t="s">
        <v>0</v>
      </c>
      <c r="O1" s="71"/>
      <c r="P1" s="19"/>
      <c r="Q1" s="46"/>
      <c r="R1" s="66"/>
      <c r="S1" s="15"/>
      <c r="T1" s="15"/>
      <c r="U1" s="15"/>
      <c r="V1" s="15"/>
      <c r="W1" s="15"/>
      <c r="X1" s="15"/>
      <c r="Y1" s="40"/>
      <c r="Z1" s="70"/>
      <c r="AA1" s="15"/>
      <c r="AB1" s="44"/>
      <c r="AC1" s="66"/>
      <c r="AD1" s="15"/>
      <c r="AE1" s="44"/>
      <c r="AF1" s="53"/>
      <c r="AG1" s="44"/>
      <c r="AH1" s="51"/>
      <c r="AI1" s="15"/>
      <c r="AJ1" s="44"/>
      <c r="AK1" s="44"/>
      <c r="AL1" s="15"/>
      <c r="AM1" s="55"/>
      <c r="AN1" s="76"/>
      <c r="AO1" s="21"/>
      <c r="AP1" s="55"/>
      <c r="AQ1" s="78"/>
      <c r="AR1" s="20"/>
      <c r="AS1" s="46"/>
      <c r="AT1" s="51"/>
      <c r="AU1" s="15"/>
      <c r="AV1" s="44"/>
      <c r="AW1" s="83"/>
      <c r="AX1" s="15"/>
      <c r="AY1" s="49"/>
      <c r="AZ1" s="73"/>
    </row>
    <row r="2" spans="1:53" s="3" customFormat="1" ht="13.5" thickBot="1" x14ac:dyDescent="0.25">
      <c r="A2" s="7" t="s">
        <v>61</v>
      </c>
      <c r="B2" s="92"/>
      <c r="C2" s="61"/>
      <c r="D2" s="9"/>
      <c r="E2" s="42"/>
      <c r="F2" s="67"/>
      <c r="G2" s="31"/>
      <c r="H2" s="42"/>
      <c r="I2" s="67"/>
      <c r="J2" s="31"/>
      <c r="K2" s="42"/>
      <c r="L2" s="67"/>
      <c r="M2" s="31"/>
      <c r="N2" s="45"/>
      <c r="O2" s="72"/>
      <c r="P2" s="16"/>
      <c r="Q2" s="47"/>
      <c r="R2" s="67"/>
      <c r="S2" s="31"/>
      <c r="T2" s="31"/>
      <c r="U2" s="31"/>
      <c r="V2" s="31"/>
      <c r="W2" s="31"/>
      <c r="X2" s="31"/>
      <c r="Y2" s="50"/>
      <c r="Z2" s="67"/>
      <c r="AA2" s="31"/>
      <c r="AB2" s="52"/>
      <c r="AC2" s="67"/>
      <c r="AD2" s="32"/>
      <c r="AE2" s="52"/>
      <c r="AF2" s="54"/>
      <c r="AG2" s="52" t="s">
        <v>8</v>
      </c>
      <c r="AH2" s="74"/>
      <c r="AI2" s="16"/>
      <c r="AJ2" s="39"/>
      <c r="AK2" s="39"/>
      <c r="AL2" s="16"/>
      <c r="AM2" s="54"/>
      <c r="AN2" s="77"/>
      <c r="AO2" s="33"/>
      <c r="AP2" s="56"/>
      <c r="AQ2" s="33"/>
      <c r="AR2" s="31"/>
      <c r="AS2" s="54"/>
      <c r="AT2" s="82"/>
      <c r="AU2" s="31"/>
      <c r="AV2" s="52"/>
      <c r="AW2" s="84"/>
      <c r="AX2" s="31"/>
      <c r="AY2" s="52"/>
      <c r="AZ2" s="178" t="s">
        <v>63</v>
      </c>
      <c r="BA2" s="178"/>
    </row>
    <row r="3" spans="1:53" s="4" customFormat="1" ht="10.5" customHeight="1" x14ac:dyDescent="0.2">
      <c r="A3" s="104"/>
      <c r="B3" s="105"/>
      <c r="C3" s="106"/>
      <c r="D3" s="107"/>
      <c r="E3" s="173" t="s">
        <v>48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08"/>
      <c r="Q3" s="173" t="s">
        <v>50</v>
      </c>
      <c r="R3" s="173"/>
      <c r="S3" s="108"/>
      <c r="T3" s="108"/>
      <c r="U3" s="173" t="s">
        <v>49</v>
      </c>
      <c r="V3" s="173"/>
      <c r="W3" s="173"/>
      <c r="X3" s="173"/>
      <c r="Y3" s="173"/>
      <c r="Z3" s="173"/>
      <c r="AA3" s="173"/>
      <c r="AB3" s="173"/>
      <c r="AC3" s="173"/>
      <c r="AD3" s="110"/>
      <c r="AE3" s="109"/>
      <c r="AF3" s="109"/>
      <c r="AG3" s="111"/>
      <c r="AH3" s="112"/>
      <c r="AI3" s="110"/>
      <c r="AJ3" s="111"/>
      <c r="AK3" s="111"/>
      <c r="AL3" s="110"/>
      <c r="AM3" s="173" t="s">
        <v>51</v>
      </c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13"/>
    </row>
    <row r="4" spans="1:53" s="4" customFormat="1" ht="21.75" customHeight="1" x14ac:dyDescent="0.15">
      <c r="A4" s="114"/>
      <c r="B4" s="93"/>
      <c r="C4" s="62"/>
      <c r="D4" s="10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24"/>
      <c r="Q4" s="174"/>
      <c r="R4" s="174"/>
      <c r="S4" s="18"/>
      <c r="T4" s="18"/>
      <c r="U4" s="174"/>
      <c r="V4" s="174"/>
      <c r="W4" s="174"/>
      <c r="X4" s="174"/>
      <c r="Y4" s="174"/>
      <c r="Z4" s="174"/>
      <c r="AA4" s="174"/>
      <c r="AB4" s="174"/>
      <c r="AC4" s="174"/>
      <c r="AD4" s="24"/>
      <c r="AE4" s="24"/>
      <c r="AF4" s="24"/>
      <c r="AG4" s="24"/>
      <c r="AH4" s="24"/>
      <c r="AI4" s="23"/>
      <c r="AJ4" s="181"/>
      <c r="AK4" s="181"/>
      <c r="AL4" s="16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15"/>
    </row>
    <row r="5" spans="1:53" s="4" customFormat="1" ht="20.100000000000001" customHeight="1" x14ac:dyDescent="0.15">
      <c r="A5" s="114"/>
      <c r="B5" s="93"/>
      <c r="C5" s="62"/>
      <c r="D5" s="10"/>
      <c r="E5" s="172" t="s">
        <v>14</v>
      </c>
      <c r="F5" s="172"/>
      <c r="G5" s="18"/>
      <c r="H5" s="172" t="s">
        <v>15</v>
      </c>
      <c r="I5" s="172"/>
      <c r="J5" s="18"/>
      <c r="K5" s="172" t="s">
        <v>39</v>
      </c>
      <c r="L5" s="172"/>
      <c r="M5" s="18"/>
      <c r="N5" s="172" t="s">
        <v>38</v>
      </c>
      <c r="O5" s="172"/>
      <c r="P5" s="159"/>
      <c r="Q5" s="172" t="s">
        <v>16</v>
      </c>
      <c r="R5" s="172"/>
      <c r="S5" s="18"/>
      <c r="T5" s="172" t="s">
        <v>40</v>
      </c>
      <c r="U5" s="172"/>
      <c r="V5" s="172"/>
      <c r="W5" s="172"/>
      <c r="X5" s="103"/>
      <c r="Y5" s="179" t="s">
        <v>37</v>
      </c>
      <c r="Z5" s="179"/>
      <c r="AA5" s="19"/>
      <c r="AB5" s="172" t="s">
        <v>9</v>
      </c>
      <c r="AC5" s="172"/>
      <c r="AD5" s="159"/>
      <c r="AE5" s="172"/>
      <c r="AF5" s="172"/>
      <c r="AG5" s="172"/>
      <c r="AH5" s="172"/>
      <c r="AI5" s="159"/>
      <c r="AJ5" s="172"/>
      <c r="AK5" s="172"/>
      <c r="AL5" s="159"/>
      <c r="AM5" s="172" t="s">
        <v>17</v>
      </c>
      <c r="AN5" s="172"/>
      <c r="AO5" s="159"/>
      <c r="AP5" s="184" t="s">
        <v>18</v>
      </c>
      <c r="AQ5" s="184"/>
      <c r="AR5" s="24"/>
      <c r="AS5" s="172" t="s">
        <v>19</v>
      </c>
      <c r="AT5" s="172"/>
      <c r="AU5" s="24"/>
      <c r="AV5" s="172" t="s">
        <v>20</v>
      </c>
      <c r="AW5" s="172"/>
      <c r="AX5" s="18"/>
      <c r="AY5" s="180" t="s">
        <v>10</v>
      </c>
      <c r="AZ5" s="180"/>
      <c r="BA5" s="115"/>
    </row>
    <row r="6" spans="1:53" s="4" customFormat="1" ht="20.100000000000001" customHeight="1" x14ac:dyDescent="0.15">
      <c r="A6" s="114"/>
      <c r="B6" s="185" t="s">
        <v>7</v>
      </c>
      <c r="C6" s="186"/>
      <c r="D6" s="34"/>
      <c r="E6" s="177" t="s">
        <v>21</v>
      </c>
      <c r="F6" s="177"/>
      <c r="G6" s="18"/>
      <c r="H6" s="177" t="s">
        <v>22</v>
      </c>
      <c r="I6" s="177"/>
      <c r="J6" s="18"/>
      <c r="K6" s="177" t="s">
        <v>23</v>
      </c>
      <c r="L6" s="177"/>
      <c r="M6" s="18"/>
      <c r="N6" s="177" t="s">
        <v>24</v>
      </c>
      <c r="O6" s="177"/>
      <c r="P6" s="162"/>
      <c r="Q6" s="177" t="s">
        <v>25</v>
      </c>
      <c r="R6" s="177"/>
      <c r="S6" s="18"/>
      <c r="T6" s="18"/>
      <c r="U6" s="176" t="s">
        <v>11</v>
      </c>
      <c r="V6" s="176"/>
      <c r="W6" s="176"/>
      <c r="X6" s="18"/>
      <c r="Y6" s="187" t="s">
        <v>11</v>
      </c>
      <c r="Z6" s="187"/>
      <c r="AA6" s="26"/>
      <c r="AB6" s="177" t="s">
        <v>26</v>
      </c>
      <c r="AC6" s="177"/>
      <c r="AD6" s="162"/>
      <c r="AE6" s="176"/>
      <c r="AF6" s="176"/>
      <c r="AG6" s="176"/>
      <c r="AH6" s="176"/>
      <c r="AI6" s="162"/>
      <c r="AJ6" s="176"/>
      <c r="AK6" s="176"/>
      <c r="AL6" s="162"/>
      <c r="AM6" s="177" t="s">
        <v>27</v>
      </c>
      <c r="AN6" s="177"/>
      <c r="AO6" s="162"/>
      <c r="AP6" s="177" t="s">
        <v>28</v>
      </c>
      <c r="AQ6" s="177"/>
      <c r="AR6" s="18"/>
      <c r="AS6" s="177" t="s">
        <v>13</v>
      </c>
      <c r="AT6" s="177"/>
      <c r="AU6" s="18"/>
      <c r="AV6" s="177" t="s">
        <v>12</v>
      </c>
      <c r="AW6" s="177"/>
      <c r="AX6" s="18"/>
      <c r="AY6" s="182" t="s">
        <v>29</v>
      </c>
      <c r="AZ6" s="183"/>
      <c r="BA6" s="115"/>
    </row>
    <row r="7" spans="1:53" s="4" customFormat="1" ht="15" customHeight="1" x14ac:dyDescent="0.15">
      <c r="A7" s="116" t="s">
        <v>1</v>
      </c>
      <c r="B7" s="93" t="s">
        <v>2</v>
      </c>
      <c r="C7" s="62" t="s">
        <v>3</v>
      </c>
      <c r="D7" s="10"/>
      <c r="E7" s="166" t="s">
        <v>2</v>
      </c>
      <c r="F7" s="68" t="s">
        <v>3</v>
      </c>
      <c r="G7" s="27"/>
      <c r="H7" s="166" t="s">
        <v>2</v>
      </c>
      <c r="I7" s="68" t="s">
        <v>3</v>
      </c>
      <c r="J7" s="27"/>
      <c r="K7" s="166" t="s">
        <v>2</v>
      </c>
      <c r="L7" s="68" t="s">
        <v>3</v>
      </c>
      <c r="M7" s="27"/>
      <c r="N7" s="166" t="s">
        <v>2</v>
      </c>
      <c r="O7" s="68" t="s">
        <v>3</v>
      </c>
      <c r="P7" s="19"/>
      <c r="Q7" s="166" t="s">
        <v>2</v>
      </c>
      <c r="R7" s="68" t="s">
        <v>3</v>
      </c>
      <c r="S7" s="27"/>
      <c r="T7" s="27"/>
      <c r="U7" s="175" t="s">
        <v>42</v>
      </c>
      <c r="V7" s="175"/>
      <c r="W7" s="166" t="s">
        <v>3</v>
      </c>
      <c r="X7" s="27"/>
      <c r="Y7" s="163" t="s">
        <v>2</v>
      </c>
      <c r="Z7" s="71" t="s">
        <v>3</v>
      </c>
      <c r="AA7" s="12"/>
      <c r="AB7" s="166" t="s">
        <v>2</v>
      </c>
      <c r="AC7" s="68" t="s">
        <v>3</v>
      </c>
      <c r="AD7" s="19"/>
      <c r="AE7" s="159"/>
      <c r="AF7" s="159"/>
      <c r="AG7" s="159"/>
      <c r="AH7" s="163"/>
      <c r="AI7" s="19"/>
      <c r="AJ7" s="159"/>
      <c r="AK7" s="159"/>
      <c r="AL7" s="19"/>
      <c r="AM7" s="166" t="s">
        <v>2</v>
      </c>
      <c r="AN7" s="68" t="s">
        <v>3</v>
      </c>
      <c r="AO7" s="19"/>
      <c r="AP7" s="166" t="s">
        <v>2</v>
      </c>
      <c r="AQ7" s="79" t="s">
        <v>3</v>
      </c>
      <c r="AR7" s="18"/>
      <c r="AS7" s="166" t="s">
        <v>2</v>
      </c>
      <c r="AT7" s="75" t="s">
        <v>3</v>
      </c>
      <c r="AU7" s="19"/>
      <c r="AV7" s="166" t="s">
        <v>2</v>
      </c>
      <c r="AW7" s="85" t="s">
        <v>3</v>
      </c>
      <c r="AX7" s="18"/>
      <c r="AY7" s="57" t="s">
        <v>2</v>
      </c>
      <c r="AZ7" s="89" t="s">
        <v>3</v>
      </c>
      <c r="BA7" s="115"/>
    </row>
    <row r="8" spans="1:53" s="4" customFormat="1" ht="15" customHeight="1" x14ac:dyDescent="0.15">
      <c r="A8" s="117" t="s">
        <v>4</v>
      </c>
      <c r="B8" s="94" t="s">
        <v>5</v>
      </c>
      <c r="C8" s="63" t="s">
        <v>6</v>
      </c>
      <c r="D8" s="5"/>
      <c r="E8" s="160" t="s">
        <v>5</v>
      </c>
      <c r="F8" s="69" t="s">
        <v>6</v>
      </c>
      <c r="G8" s="27"/>
      <c r="H8" s="160" t="s">
        <v>5</v>
      </c>
      <c r="I8" s="69" t="s">
        <v>6</v>
      </c>
      <c r="J8" s="27"/>
      <c r="K8" s="160" t="s">
        <v>5</v>
      </c>
      <c r="L8" s="69" t="s">
        <v>6</v>
      </c>
      <c r="M8" s="27"/>
      <c r="N8" s="160" t="s">
        <v>5</v>
      </c>
      <c r="O8" s="69" t="s">
        <v>6</v>
      </c>
      <c r="P8" s="26"/>
      <c r="Q8" s="160" t="s">
        <v>5</v>
      </c>
      <c r="R8" s="69" t="s">
        <v>6</v>
      </c>
      <c r="S8" s="27"/>
      <c r="T8" s="27"/>
      <c r="U8" s="101" t="s">
        <v>43</v>
      </c>
      <c r="V8" s="100"/>
      <c r="W8" s="101" t="s">
        <v>41</v>
      </c>
      <c r="X8" s="27"/>
      <c r="Y8" s="161" t="s">
        <v>5</v>
      </c>
      <c r="Z8" s="69" t="s">
        <v>6</v>
      </c>
      <c r="AA8" s="12"/>
      <c r="AB8" s="160" t="s">
        <v>5</v>
      </c>
      <c r="AC8" s="69" t="s">
        <v>6</v>
      </c>
      <c r="AD8" s="26"/>
      <c r="AE8" s="162"/>
      <c r="AF8" s="162"/>
      <c r="AG8" s="162"/>
      <c r="AH8" s="40"/>
      <c r="AI8" s="26"/>
      <c r="AJ8" s="162"/>
      <c r="AK8" s="162"/>
      <c r="AL8" s="26"/>
      <c r="AM8" s="160" t="s">
        <v>5</v>
      </c>
      <c r="AN8" s="69" t="s">
        <v>6</v>
      </c>
      <c r="AO8" s="26"/>
      <c r="AP8" s="160" t="s">
        <v>5</v>
      </c>
      <c r="AQ8" s="80" t="s">
        <v>6</v>
      </c>
      <c r="AR8" s="18"/>
      <c r="AS8" s="160" t="s">
        <v>5</v>
      </c>
      <c r="AT8" s="161" t="s">
        <v>6</v>
      </c>
      <c r="AU8" s="26"/>
      <c r="AV8" s="160" t="s">
        <v>5</v>
      </c>
      <c r="AW8" s="86" t="s">
        <v>6</v>
      </c>
      <c r="AX8" s="18"/>
      <c r="AY8" s="165" t="s">
        <v>5</v>
      </c>
      <c r="AZ8" s="90" t="s">
        <v>6</v>
      </c>
      <c r="BA8" s="115"/>
    </row>
    <row r="9" spans="1:53" ht="15" customHeight="1" x14ac:dyDescent="0.2">
      <c r="A9" s="116">
        <v>1958</v>
      </c>
      <c r="B9" s="93">
        <f t="shared" ref="B9:B51" si="0">(E9+H9+K9+N9+Q9+Y9+AB9+AE9+AM9+AP9+AS9+AV9)</f>
        <v>2</v>
      </c>
      <c r="C9" s="62">
        <f t="shared" ref="C9:C19" si="1">(F9+I9+L9+O9+R9+Z9+AC9+AH9+AN9+AQ9+AT9+AW9)</f>
        <v>4412</v>
      </c>
      <c r="D9" s="10"/>
      <c r="E9" s="40">
        <v>2</v>
      </c>
      <c r="F9" s="70">
        <v>4412</v>
      </c>
      <c r="G9" s="12"/>
      <c r="H9" s="40"/>
      <c r="I9" s="70"/>
      <c r="J9" s="12"/>
      <c r="K9" s="40"/>
      <c r="L9" s="70"/>
      <c r="M9" s="12"/>
      <c r="N9" s="40"/>
      <c r="O9" s="70"/>
      <c r="P9" s="12"/>
      <c r="Q9" s="40"/>
      <c r="R9" s="70"/>
      <c r="S9" s="12"/>
      <c r="T9" s="12"/>
      <c r="U9" s="12"/>
      <c r="V9" s="102"/>
      <c r="W9" s="12"/>
      <c r="X9" s="12"/>
      <c r="AA9" s="12"/>
      <c r="AB9" s="159"/>
      <c r="AC9" s="71"/>
      <c r="AD9" s="159"/>
      <c r="AE9" s="40"/>
      <c r="AF9" s="40"/>
      <c r="AG9" s="40"/>
      <c r="AH9" s="40"/>
      <c r="AI9" s="12"/>
      <c r="AJ9" s="40"/>
      <c r="AK9" s="40"/>
      <c r="AL9" s="12"/>
      <c r="AM9" s="40"/>
      <c r="AX9" s="17"/>
      <c r="AY9" s="49"/>
      <c r="AZ9" s="73"/>
      <c r="BA9" s="118"/>
    </row>
    <row r="10" spans="1:53" ht="15" customHeight="1" x14ac:dyDescent="0.2">
      <c r="A10" s="116">
        <v>1959</v>
      </c>
      <c r="B10" s="93">
        <f t="shared" si="0"/>
        <v>4</v>
      </c>
      <c r="C10" s="62">
        <f t="shared" si="1"/>
        <v>22657</v>
      </c>
      <c r="D10" s="10"/>
      <c r="E10" s="40">
        <v>4</v>
      </c>
      <c r="F10" s="70">
        <v>22657</v>
      </c>
      <c r="G10" s="12"/>
      <c r="H10" s="40"/>
      <c r="I10" s="70"/>
      <c r="J10" s="12"/>
      <c r="K10" s="40"/>
      <c r="L10" s="70"/>
      <c r="M10" s="12"/>
      <c r="N10" s="40"/>
      <c r="O10" s="70"/>
      <c r="P10" s="12"/>
      <c r="Q10" s="40"/>
      <c r="R10" s="70"/>
      <c r="S10" s="12"/>
      <c r="T10" s="12"/>
      <c r="U10" s="12"/>
      <c r="V10" s="12"/>
      <c r="W10" s="12"/>
      <c r="X10" s="12"/>
      <c r="AA10" s="12"/>
      <c r="AB10" s="162"/>
      <c r="AC10" s="70"/>
      <c r="AD10" s="162"/>
      <c r="AE10" s="40"/>
      <c r="AF10" s="40"/>
      <c r="AG10" s="40"/>
      <c r="AH10" s="40"/>
      <c r="AI10" s="12"/>
      <c r="AJ10" s="40"/>
      <c r="AK10" s="40"/>
      <c r="AL10" s="12"/>
      <c r="AM10" s="40"/>
      <c r="AX10" s="17"/>
      <c r="AY10" s="49"/>
      <c r="AZ10" s="73"/>
      <c r="BA10" s="118"/>
    </row>
    <row r="11" spans="1:53" ht="15" customHeight="1" x14ac:dyDescent="0.2">
      <c r="A11" s="116">
        <v>1960</v>
      </c>
      <c r="B11" s="93">
        <f t="shared" si="0"/>
        <v>4</v>
      </c>
      <c r="C11" s="62">
        <f t="shared" si="1"/>
        <v>22657</v>
      </c>
      <c r="D11" s="10"/>
      <c r="E11" s="40">
        <v>4</v>
      </c>
      <c r="F11" s="70">
        <v>22657</v>
      </c>
      <c r="G11" s="12"/>
      <c r="H11" s="40"/>
      <c r="I11" s="70"/>
      <c r="J11" s="12"/>
      <c r="K11" s="40"/>
      <c r="L11" s="70"/>
      <c r="M11" s="12"/>
      <c r="N11" s="40"/>
      <c r="O11" s="70"/>
      <c r="P11" s="12"/>
      <c r="Q11" s="40"/>
      <c r="R11" s="70"/>
      <c r="S11" s="12"/>
      <c r="T11" s="12"/>
      <c r="U11" s="12"/>
      <c r="V11" s="12"/>
      <c r="W11" s="12"/>
      <c r="X11" s="12"/>
      <c r="AA11" s="12"/>
      <c r="AB11" s="40"/>
      <c r="AC11" s="71"/>
      <c r="AD11" s="19"/>
      <c r="AE11" s="40"/>
      <c r="AF11" s="40"/>
      <c r="AG11" s="40"/>
      <c r="AH11" s="40"/>
      <c r="AI11" s="12"/>
      <c r="AJ11" s="40"/>
      <c r="AK11" s="40"/>
      <c r="AL11" s="12"/>
      <c r="AM11" s="40"/>
      <c r="AX11" s="17"/>
      <c r="AY11" s="49"/>
      <c r="AZ11" s="73"/>
      <c r="BA11" s="118"/>
    </row>
    <row r="12" spans="1:53" ht="15" customHeight="1" x14ac:dyDescent="0.2">
      <c r="A12" s="116">
        <v>1961</v>
      </c>
      <c r="B12" s="93">
        <f t="shared" si="0"/>
        <v>5</v>
      </c>
      <c r="C12" s="62">
        <f t="shared" si="1"/>
        <v>35681</v>
      </c>
      <c r="D12" s="10"/>
      <c r="E12" s="40">
        <v>5</v>
      </c>
      <c r="F12" s="70">
        <v>35681</v>
      </c>
      <c r="G12" s="12"/>
      <c r="H12" s="40"/>
      <c r="I12" s="70"/>
      <c r="J12" s="12"/>
      <c r="K12" s="40"/>
      <c r="L12" s="70"/>
      <c r="M12" s="12"/>
      <c r="N12" s="40"/>
      <c r="O12" s="70"/>
      <c r="P12" s="12"/>
      <c r="Q12" s="40"/>
      <c r="R12" s="70"/>
      <c r="S12" s="12"/>
      <c r="T12" s="12"/>
      <c r="U12" s="12"/>
      <c r="V12" s="12"/>
      <c r="W12" s="12"/>
      <c r="X12" s="12"/>
      <c r="AA12" s="12"/>
      <c r="AB12" s="40"/>
      <c r="AC12" s="70"/>
      <c r="AD12" s="26"/>
      <c r="AE12" s="40"/>
      <c r="AF12" s="40"/>
      <c r="AG12" s="40"/>
      <c r="AH12" s="40"/>
      <c r="AI12" s="12"/>
      <c r="AJ12" s="40"/>
      <c r="AK12" s="40"/>
      <c r="AL12" s="12"/>
      <c r="AM12" s="40"/>
      <c r="AX12" s="17"/>
      <c r="AY12" s="49"/>
      <c r="AZ12" s="73"/>
      <c r="BA12" s="118"/>
    </row>
    <row r="13" spans="1:53" ht="15" customHeight="1" x14ac:dyDescent="0.2">
      <c r="A13" s="116">
        <v>1962</v>
      </c>
      <c r="B13" s="93">
        <f t="shared" si="0"/>
        <v>5</v>
      </c>
      <c r="C13" s="62">
        <f t="shared" si="1"/>
        <v>35681</v>
      </c>
      <c r="D13" s="10"/>
      <c r="E13" s="40">
        <v>5</v>
      </c>
      <c r="F13" s="70">
        <v>35681</v>
      </c>
      <c r="G13" s="12"/>
      <c r="H13" s="40"/>
      <c r="I13" s="70"/>
      <c r="J13" s="12"/>
      <c r="K13" s="40"/>
      <c r="L13" s="70"/>
      <c r="M13" s="12"/>
      <c r="N13" s="40"/>
      <c r="O13" s="70"/>
      <c r="P13" s="12"/>
      <c r="Q13" s="40"/>
      <c r="R13" s="70"/>
      <c r="S13" s="12"/>
      <c r="T13" s="12"/>
      <c r="U13" s="12"/>
      <c r="V13" s="12"/>
      <c r="W13" s="12"/>
      <c r="X13" s="12"/>
      <c r="AA13" s="12"/>
      <c r="AB13" s="40"/>
      <c r="AC13" s="70"/>
      <c r="AD13" s="12"/>
      <c r="AE13" s="40"/>
      <c r="AF13" s="40"/>
      <c r="AG13" s="40"/>
      <c r="AH13" s="40"/>
      <c r="AI13" s="12"/>
      <c r="AJ13" s="40"/>
      <c r="AK13" s="40"/>
      <c r="AL13" s="12"/>
      <c r="AM13" s="40"/>
      <c r="AX13" s="17"/>
      <c r="AY13" s="49"/>
      <c r="AZ13" s="73"/>
      <c r="BA13" s="118"/>
    </row>
    <row r="14" spans="1:53" ht="15" customHeight="1" x14ac:dyDescent="0.2">
      <c r="A14" s="116">
        <v>1963</v>
      </c>
      <c r="B14" s="93">
        <f t="shared" si="0"/>
        <v>5</v>
      </c>
      <c r="C14" s="62">
        <f t="shared" si="1"/>
        <v>35681</v>
      </c>
      <c r="D14" s="10"/>
      <c r="E14" s="40">
        <v>5</v>
      </c>
      <c r="F14" s="70">
        <v>35681</v>
      </c>
      <c r="G14" s="12"/>
      <c r="H14" s="40"/>
      <c r="I14" s="70"/>
      <c r="J14" s="12"/>
      <c r="K14" s="40"/>
      <c r="L14" s="70"/>
      <c r="M14" s="12"/>
      <c r="N14" s="40"/>
      <c r="O14" s="70"/>
      <c r="P14" s="12"/>
      <c r="Q14" s="40"/>
      <c r="R14" s="70"/>
      <c r="S14" s="12"/>
      <c r="T14" s="12"/>
      <c r="U14" s="12"/>
      <c r="V14" s="12"/>
      <c r="W14" s="12"/>
      <c r="X14" s="12"/>
      <c r="AA14" s="12"/>
      <c r="AB14" s="40"/>
      <c r="AC14" s="70"/>
      <c r="AD14" s="12"/>
      <c r="AE14" s="40"/>
      <c r="AF14" s="40"/>
      <c r="AG14" s="40"/>
      <c r="AH14" s="40"/>
      <c r="AI14" s="12"/>
      <c r="AJ14" s="40"/>
      <c r="AK14" s="40"/>
      <c r="AL14" s="12"/>
      <c r="AM14" s="40"/>
      <c r="AX14" s="17"/>
      <c r="AY14" s="49"/>
      <c r="AZ14" s="73"/>
      <c r="BA14" s="118"/>
    </row>
    <row r="15" spans="1:53" ht="15" customHeight="1" x14ac:dyDescent="0.2">
      <c r="A15" s="116">
        <v>1964</v>
      </c>
      <c r="B15" s="93">
        <f t="shared" si="0"/>
        <v>7</v>
      </c>
      <c r="C15" s="62">
        <f t="shared" si="1"/>
        <v>35681.4</v>
      </c>
      <c r="D15" s="10"/>
      <c r="E15" s="40">
        <v>5</v>
      </c>
      <c r="F15" s="70">
        <v>35681</v>
      </c>
      <c r="G15" s="12"/>
      <c r="H15" s="40"/>
      <c r="I15" s="70"/>
      <c r="J15" s="12"/>
      <c r="K15" s="40"/>
      <c r="L15" s="70"/>
      <c r="M15" s="12"/>
      <c r="N15" s="40"/>
      <c r="O15" s="70"/>
      <c r="P15" s="12"/>
      <c r="Q15" s="40"/>
      <c r="R15" s="70"/>
      <c r="S15" s="12"/>
      <c r="T15" s="12"/>
      <c r="U15" s="12"/>
      <c r="V15" s="12"/>
      <c r="W15" s="12"/>
      <c r="X15" s="12"/>
      <c r="AA15" s="12"/>
      <c r="AB15" s="40"/>
      <c r="AC15" s="70"/>
      <c r="AD15" s="12"/>
      <c r="AE15" s="40"/>
      <c r="AF15" s="40"/>
      <c r="AG15" s="40"/>
      <c r="AH15" s="40"/>
      <c r="AI15" s="12"/>
      <c r="AJ15" s="40"/>
      <c r="AK15" s="40"/>
      <c r="AL15" s="12"/>
      <c r="AM15" s="40"/>
      <c r="AV15" s="162">
        <v>2</v>
      </c>
      <c r="AW15" s="83">
        <v>0.4</v>
      </c>
      <c r="AX15" s="17"/>
      <c r="AY15" s="49"/>
      <c r="AZ15" s="73"/>
      <c r="BA15" s="118"/>
    </row>
    <row r="16" spans="1:53" ht="15" customHeight="1" x14ac:dyDescent="0.2">
      <c r="A16" s="116">
        <v>1965</v>
      </c>
      <c r="B16" s="93">
        <f t="shared" si="0"/>
        <v>8</v>
      </c>
      <c r="C16" s="62">
        <f t="shared" si="1"/>
        <v>37304.400000000001</v>
      </c>
      <c r="D16" s="10"/>
      <c r="E16" s="40">
        <v>6</v>
      </c>
      <c r="F16" s="70">
        <v>37304</v>
      </c>
      <c r="G16" s="12"/>
      <c r="H16" s="40"/>
      <c r="I16" s="70"/>
      <c r="J16" s="12"/>
      <c r="K16" s="40"/>
      <c r="L16" s="70"/>
      <c r="M16" s="12"/>
      <c r="N16" s="40"/>
      <c r="O16" s="70"/>
      <c r="P16" s="12"/>
      <c r="Q16" s="40"/>
      <c r="R16" s="70"/>
      <c r="S16" s="12"/>
      <c r="T16" s="12"/>
      <c r="U16" s="12"/>
      <c r="V16" s="12"/>
      <c r="W16" s="12"/>
      <c r="X16" s="12"/>
      <c r="Y16" s="95"/>
      <c r="AA16" s="12"/>
      <c r="AB16" s="159"/>
      <c r="AC16" s="71"/>
      <c r="AD16" s="159"/>
      <c r="AE16" s="40"/>
      <c r="AF16" s="40"/>
      <c r="AG16" s="40"/>
      <c r="AH16" s="40"/>
      <c r="AI16" s="12"/>
      <c r="AJ16" s="40"/>
      <c r="AK16" s="40"/>
      <c r="AL16" s="12"/>
      <c r="AM16" s="40"/>
      <c r="AV16" s="162">
        <v>2</v>
      </c>
      <c r="AW16" s="83">
        <v>0.4</v>
      </c>
      <c r="AX16" s="17"/>
      <c r="AY16" s="49"/>
      <c r="AZ16" s="73"/>
      <c r="BA16" s="118"/>
    </row>
    <row r="17" spans="1:53" ht="15" customHeight="1" x14ac:dyDescent="0.2">
      <c r="A17" s="116">
        <v>1966</v>
      </c>
      <c r="B17" s="93">
        <f t="shared" si="0"/>
        <v>9</v>
      </c>
      <c r="C17" s="62">
        <f t="shared" si="1"/>
        <v>64902.400000000001</v>
      </c>
      <c r="D17" s="10"/>
      <c r="E17" s="40">
        <v>7</v>
      </c>
      <c r="F17" s="70">
        <v>64902</v>
      </c>
      <c r="G17" s="12"/>
      <c r="H17" s="40"/>
      <c r="I17" s="70"/>
      <c r="J17" s="12"/>
      <c r="K17" s="40"/>
      <c r="L17" s="70"/>
      <c r="M17" s="12"/>
      <c r="N17" s="40"/>
      <c r="O17" s="70"/>
      <c r="P17" s="12"/>
      <c r="Q17" s="40"/>
      <c r="R17" s="70"/>
      <c r="S17" s="12"/>
      <c r="T17" s="12"/>
      <c r="U17" s="12"/>
      <c r="V17" s="12"/>
      <c r="W17" s="12"/>
      <c r="X17" s="12"/>
      <c r="AA17" s="12"/>
      <c r="AB17" s="162"/>
      <c r="AC17" s="70"/>
      <c r="AD17" s="162"/>
      <c r="AE17" s="40"/>
      <c r="AF17" s="40"/>
      <c r="AG17" s="40"/>
      <c r="AH17" s="40"/>
      <c r="AI17" s="12"/>
      <c r="AJ17" s="40"/>
      <c r="AK17" s="40"/>
      <c r="AL17" s="12"/>
      <c r="AM17" s="40"/>
      <c r="AV17" s="162">
        <v>2</v>
      </c>
      <c r="AW17" s="83">
        <v>0.4</v>
      </c>
      <c r="AX17" s="17"/>
      <c r="AY17" s="49"/>
      <c r="AZ17" s="73"/>
      <c r="BA17" s="118"/>
    </row>
    <row r="18" spans="1:53" ht="15" customHeight="1" x14ac:dyDescent="0.2">
      <c r="A18" s="116">
        <v>1967</v>
      </c>
      <c r="B18" s="93">
        <f t="shared" si="0"/>
        <v>9</v>
      </c>
      <c r="C18" s="62">
        <f t="shared" si="1"/>
        <v>64902.400000000001</v>
      </c>
      <c r="D18" s="10"/>
      <c r="E18" s="40">
        <v>7</v>
      </c>
      <c r="F18" s="70">
        <v>64902</v>
      </c>
      <c r="G18" s="12"/>
      <c r="H18" s="40"/>
      <c r="I18" s="70"/>
      <c r="J18" s="12"/>
      <c r="K18" s="40"/>
      <c r="L18" s="70"/>
      <c r="M18" s="12"/>
      <c r="N18" s="40"/>
      <c r="O18" s="70"/>
      <c r="P18" s="12"/>
      <c r="Q18" s="40"/>
      <c r="R18" s="70"/>
      <c r="S18" s="12"/>
      <c r="T18" s="12"/>
      <c r="U18" s="12"/>
      <c r="V18" s="12"/>
      <c r="W18" s="12"/>
      <c r="X18" s="12"/>
      <c r="AA18" s="12"/>
      <c r="AB18" s="159"/>
      <c r="AC18" s="71"/>
      <c r="AD18" s="19"/>
      <c r="AE18" s="40"/>
      <c r="AF18" s="40"/>
      <c r="AG18" s="40"/>
      <c r="AH18" s="40"/>
      <c r="AI18" s="12"/>
      <c r="AJ18" s="40"/>
      <c r="AK18" s="40"/>
      <c r="AL18" s="12"/>
      <c r="AM18" s="40"/>
      <c r="AV18" s="162">
        <v>2</v>
      </c>
      <c r="AW18" s="83">
        <v>0.4</v>
      </c>
      <c r="AX18" s="17"/>
      <c r="AY18" s="49"/>
      <c r="AZ18" s="73"/>
      <c r="BA18" s="118"/>
    </row>
    <row r="19" spans="1:53" ht="15" customHeight="1" x14ac:dyDescent="0.2">
      <c r="A19" s="116">
        <v>1968</v>
      </c>
      <c r="B19" s="93">
        <f t="shared" si="0"/>
        <v>23</v>
      </c>
      <c r="C19" s="62">
        <f t="shared" si="1"/>
        <v>74005.399999999994</v>
      </c>
      <c r="D19" s="10"/>
      <c r="E19" s="40">
        <v>8</v>
      </c>
      <c r="F19" s="70">
        <v>71769</v>
      </c>
      <c r="G19" s="12"/>
      <c r="H19" s="40"/>
      <c r="I19" s="70"/>
      <c r="J19" s="12"/>
      <c r="K19" s="40"/>
      <c r="L19" s="70"/>
      <c r="M19" s="12"/>
      <c r="N19" s="40"/>
      <c r="O19" s="70"/>
      <c r="P19" s="12"/>
      <c r="Q19" s="40"/>
      <c r="R19" s="70"/>
      <c r="S19" s="12"/>
      <c r="T19" s="12"/>
      <c r="U19" s="12"/>
      <c r="V19" s="12"/>
      <c r="W19" s="12"/>
      <c r="X19" s="12"/>
      <c r="AA19" s="12"/>
      <c r="AB19" s="162"/>
      <c r="AC19" s="70"/>
      <c r="AD19" s="26"/>
      <c r="AE19" s="40"/>
      <c r="AF19" s="40"/>
      <c r="AG19" s="40"/>
      <c r="AH19" s="40"/>
      <c r="AI19" s="12"/>
      <c r="AJ19" s="40"/>
      <c r="AK19" s="40"/>
      <c r="AL19" s="12"/>
      <c r="AM19" s="40"/>
      <c r="AS19" s="162">
        <v>13</v>
      </c>
      <c r="AT19" s="40">
        <v>2236</v>
      </c>
      <c r="AV19" s="162">
        <v>2</v>
      </c>
      <c r="AW19" s="83">
        <v>0.4</v>
      </c>
      <c r="AX19" s="17"/>
      <c r="AY19" s="49"/>
      <c r="AZ19" s="73"/>
      <c r="BA19" s="118"/>
    </row>
    <row r="20" spans="1:53" ht="15" customHeight="1" x14ac:dyDescent="0.2">
      <c r="A20" s="116">
        <v>1969</v>
      </c>
      <c r="B20" s="93">
        <f t="shared" si="0"/>
        <v>24</v>
      </c>
      <c r="C20" s="62">
        <f>(F20+I20+L20+O20+R20+Z20+AC20+AH20+AT20+AW20)</f>
        <v>129111.4</v>
      </c>
      <c r="D20" s="10"/>
      <c r="E20" s="40">
        <v>9</v>
      </c>
      <c r="F20" s="70">
        <v>126875</v>
      </c>
      <c r="G20" s="12"/>
      <c r="H20" s="40"/>
      <c r="I20" s="70"/>
      <c r="J20" s="12"/>
      <c r="K20" s="40"/>
      <c r="L20" s="70"/>
      <c r="M20" s="12"/>
      <c r="N20" s="40"/>
      <c r="O20" s="70"/>
      <c r="P20" s="12"/>
      <c r="Q20" s="40"/>
      <c r="R20" s="70"/>
      <c r="S20" s="12"/>
      <c r="T20" s="12"/>
      <c r="U20" s="12"/>
      <c r="V20" s="12"/>
      <c r="W20" s="12"/>
      <c r="X20" s="12"/>
      <c r="AA20" s="12"/>
      <c r="AB20" s="40"/>
      <c r="AC20" s="70"/>
      <c r="AD20" s="12"/>
      <c r="AE20" s="40"/>
      <c r="AF20" s="40"/>
      <c r="AG20" s="40"/>
      <c r="AH20" s="40"/>
      <c r="AI20" s="12"/>
      <c r="AJ20" s="40"/>
      <c r="AK20" s="40"/>
      <c r="AL20" s="12"/>
      <c r="AM20" s="40"/>
      <c r="AS20" s="162">
        <v>13</v>
      </c>
      <c r="AT20" s="40">
        <v>2236</v>
      </c>
      <c r="AV20" s="162">
        <v>2</v>
      </c>
      <c r="AW20" s="83">
        <v>0.4</v>
      </c>
      <c r="AX20" s="17"/>
      <c r="AY20" s="49"/>
      <c r="AZ20" s="73"/>
      <c r="BA20" s="118"/>
    </row>
    <row r="21" spans="1:53" ht="15" customHeight="1" x14ac:dyDescent="0.2">
      <c r="A21" s="116">
        <v>1970</v>
      </c>
      <c r="B21" s="93">
        <f t="shared" si="0"/>
        <v>57</v>
      </c>
      <c r="C21" s="62">
        <f t="shared" ref="C21:C53" si="2">(F21+I21+L21+O21+R21+Z21+AC21+AH21+AN21+AQ21+AT21+AW21)</f>
        <v>146845.6</v>
      </c>
      <c r="D21" s="10"/>
      <c r="E21" s="40">
        <v>11</v>
      </c>
      <c r="F21" s="70">
        <v>140126</v>
      </c>
      <c r="G21" s="12"/>
      <c r="H21" s="40"/>
      <c r="I21" s="70"/>
      <c r="J21" s="12"/>
      <c r="K21" s="40"/>
      <c r="L21" s="70"/>
      <c r="M21" s="12"/>
      <c r="N21" s="40"/>
      <c r="O21" s="70"/>
      <c r="P21" s="12"/>
      <c r="Q21" s="40"/>
      <c r="R21" s="70"/>
      <c r="S21" s="12"/>
      <c r="T21" s="12"/>
      <c r="U21" s="12"/>
      <c r="V21" s="12"/>
      <c r="W21" s="12"/>
      <c r="X21" s="12"/>
      <c r="AA21" s="12"/>
      <c r="AB21" s="40"/>
      <c r="AC21" s="70"/>
      <c r="AD21" s="12"/>
      <c r="AE21" s="40"/>
      <c r="AF21" s="40"/>
      <c r="AG21" s="40"/>
      <c r="AH21" s="40"/>
      <c r="AI21" s="12"/>
      <c r="AJ21" s="40"/>
      <c r="AK21" s="40"/>
      <c r="AL21" s="12"/>
      <c r="AM21" s="40"/>
      <c r="AS21" s="162">
        <v>44</v>
      </c>
      <c r="AT21" s="40">
        <v>6719.2</v>
      </c>
      <c r="AV21" s="162">
        <v>2</v>
      </c>
      <c r="AW21" s="83">
        <v>0.4</v>
      </c>
      <c r="AX21" s="17"/>
      <c r="AY21" s="49"/>
      <c r="AZ21" s="73"/>
      <c r="BA21" s="118"/>
    </row>
    <row r="22" spans="1:53" ht="15" customHeight="1" x14ac:dyDescent="0.2">
      <c r="A22" s="116">
        <v>1971</v>
      </c>
      <c r="B22" s="93">
        <f t="shared" si="0"/>
        <v>102</v>
      </c>
      <c r="C22" s="62">
        <f t="shared" si="2"/>
        <v>195048.9</v>
      </c>
      <c r="D22" s="10"/>
      <c r="E22" s="40">
        <v>12</v>
      </c>
      <c r="F22" s="70">
        <v>182800</v>
      </c>
      <c r="G22" s="12"/>
      <c r="H22" s="40"/>
      <c r="I22" s="70"/>
      <c r="J22" s="12"/>
      <c r="K22" s="40"/>
      <c r="L22" s="70"/>
      <c r="M22" s="12"/>
      <c r="N22" s="40"/>
      <c r="O22" s="70"/>
      <c r="P22" s="12"/>
      <c r="Q22" s="40"/>
      <c r="R22" s="70"/>
      <c r="S22" s="12"/>
      <c r="T22" s="12"/>
      <c r="U22" s="12"/>
      <c r="V22" s="12"/>
      <c r="W22" s="12"/>
      <c r="X22" s="12"/>
      <c r="AA22" s="12"/>
      <c r="AB22" s="40"/>
      <c r="AC22" s="70"/>
      <c r="AD22" s="12"/>
      <c r="AE22" s="40"/>
      <c r="AF22" s="40"/>
      <c r="AG22" s="40"/>
      <c r="AH22" s="40"/>
      <c r="AI22" s="12"/>
      <c r="AJ22" s="40"/>
      <c r="AK22" s="40"/>
      <c r="AL22" s="12"/>
      <c r="AM22" s="40"/>
      <c r="AS22" s="162">
        <v>88</v>
      </c>
      <c r="AT22" s="40">
        <v>12248.5</v>
      </c>
      <c r="AV22" s="162">
        <v>2</v>
      </c>
      <c r="AW22" s="83">
        <v>0.4</v>
      </c>
      <c r="AX22" s="17"/>
      <c r="AY22" s="49"/>
      <c r="AZ22" s="73"/>
      <c r="BA22" s="118"/>
    </row>
    <row r="23" spans="1:53" ht="15" customHeight="1" x14ac:dyDescent="0.2">
      <c r="A23" s="116">
        <v>1972</v>
      </c>
      <c r="B23" s="93">
        <f t="shared" si="0"/>
        <v>126</v>
      </c>
      <c r="C23" s="62">
        <f t="shared" si="2"/>
        <v>229084.69999999998</v>
      </c>
      <c r="D23" s="10"/>
      <c r="E23" s="40">
        <v>13</v>
      </c>
      <c r="F23" s="70">
        <v>213818</v>
      </c>
      <c r="G23" s="12"/>
      <c r="H23" s="40"/>
      <c r="I23" s="70"/>
      <c r="J23" s="12"/>
      <c r="K23" s="40"/>
      <c r="L23" s="70"/>
      <c r="M23" s="12"/>
      <c r="N23" s="40"/>
      <c r="O23" s="70"/>
      <c r="P23" s="12"/>
      <c r="Q23" s="40"/>
      <c r="R23" s="70"/>
      <c r="S23" s="12"/>
      <c r="T23" s="12"/>
      <c r="U23" s="12"/>
      <c r="V23" s="12"/>
      <c r="W23" s="12"/>
      <c r="X23" s="12"/>
      <c r="AA23" s="12"/>
      <c r="AB23" s="40"/>
      <c r="AC23" s="70"/>
      <c r="AD23" s="12"/>
      <c r="AE23" s="40"/>
      <c r="AF23" s="40"/>
      <c r="AG23" s="40"/>
      <c r="AH23" s="40"/>
      <c r="AI23" s="12"/>
      <c r="AJ23" s="40"/>
      <c r="AK23" s="40"/>
      <c r="AL23" s="12"/>
      <c r="AM23" s="40"/>
      <c r="AS23" s="162">
        <v>111</v>
      </c>
      <c r="AT23" s="40">
        <v>15266.3</v>
      </c>
      <c r="AV23" s="162">
        <v>2</v>
      </c>
      <c r="AW23" s="83">
        <v>0.4</v>
      </c>
      <c r="AX23" s="17"/>
      <c r="AY23" s="49"/>
      <c r="AZ23" s="73"/>
      <c r="BA23" s="118"/>
    </row>
    <row r="24" spans="1:53" ht="15" customHeight="1" x14ac:dyDescent="0.2">
      <c r="A24" s="116">
        <v>1973</v>
      </c>
      <c r="B24" s="93">
        <f t="shared" si="0"/>
        <v>137</v>
      </c>
      <c r="C24" s="62">
        <f t="shared" si="2"/>
        <v>299268.60000000003</v>
      </c>
      <c r="D24" s="10"/>
      <c r="E24" s="40">
        <v>15</v>
      </c>
      <c r="F24" s="70">
        <v>282976</v>
      </c>
      <c r="G24" s="12"/>
      <c r="H24" s="40"/>
      <c r="I24" s="70"/>
      <c r="J24" s="12"/>
      <c r="K24" s="40"/>
      <c r="L24" s="70"/>
      <c r="M24" s="12"/>
      <c r="N24" s="40"/>
      <c r="O24" s="70"/>
      <c r="P24" s="12"/>
      <c r="Q24" s="40"/>
      <c r="R24" s="70"/>
      <c r="S24" s="12"/>
      <c r="T24" s="12"/>
      <c r="U24" s="12"/>
      <c r="V24" s="12"/>
      <c r="W24" s="12"/>
      <c r="X24" s="12"/>
      <c r="AA24" s="12"/>
      <c r="AB24" s="40"/>
      <c r="AC24" s="70"/>
      <c r="AD24" s="12"/>
      <c r="AE24" s="40"/>
      <c r="AF24" s="40"/>
      <c r="AG24" s="40"/>
      <c r="AH24" s="40"/>
      <c r="AI24" s="12"/>
      <c r="AJ24" s="40"/>
      <c r="AK24" s="40"/>
      <c r="AL24" s="12"/>
      <c r="AM24" s="40"/>
      <c r="AS24" s="162">
        <v>120</v>
      </c>
      <c r="AT24" s="40">
        <v>16292.199999999999</v>
      </c>
      <c r="AV24" s="162">
        <v>2</v>
      </c>
      <c r="AW24" s="83">
        <v>0.4</v>
      </c>
      <c r="AX24" s="17"/>
      <c r="AY24" s="49"/>
      <c r="AZ24" s="73"/>
      <c r="BA24" s="118"/>
    </row>
    <row r="25" spans="1:53" ht="15" customHeight="1" x14ac:dyDescent="0.2">
      <c r="A25" s="116">
        <v>1974</v>
      </c>
      <c r="B25" s="93">
        <f t="shared" si="0"/>
        <v>142</v>
      </c>
      <c r="C25" s="62">
        <f t="shared" si="2"/>
        <v>299905.90000000002</v>
      </c>
      <c r="D25" s="10"/>
      <c r="E25" s="40">
        <v>15</v>
      </c>
      <c r="F25" s="70">
        <v>282976</v>
      </c>
      <c r="G25" s="12"/>
      <c r="H25" s="40"/>
      <c r="I25" s="70"/>
      <c r="J25" s="12"/>
      <c r="K25" s="40"/>
      <c r="L25" s="70"/>
      <c r="M25" s="12"/>
      <c r="N25" s="40"/>
      <c r="O25" s="70"/>
      <c r="P25" s="12"/>
      <c r="Q25" s="40"/>
      <c r="R25" s="70"/>
      <c r="S25" s="12"/>
      <c r="T25" s="12"/>
      <c r="U25" s="12"/>
      <c r="V25" s="12"/>
      <c r="W25" s="12"/>
      <c r="X25" s="12"/>
      <c r="AA25" s="12"/>
      <c r="AB25" s="40"/>
      <c r="AC25" s="70"/>
      <c r="AD25" s="12"/>
      <c r="AE25" s="40"/>
      <c r="AF25" s="40"/>
      <c r="AG25" s="40"/>
      <c r="AH25" s="40"/>
      <c r="AI25" s="12"/>
      <c r="AJ25" s="40"/>
      <c r="AK25" s="40"/>
      <c r="AL25" s="12"/>
      <c r="AM25" s="40"/>
      <c r="AS25" s="162">
        <v>124</v>
      </c>
      <c r="AT25" s="40">
        <v>16928.199999999997</v>
      </c>
      <c r="AV25" s="162">
        <v>3</v>
      </c>
      <c r="AW25" s="83">
        <v>1.7</v>
      </c>
      <c r="AX25" s="17"/>
      <c r="AY25" s="49"/>
      <c r="AZ25" s="73"/>
      <c r="BA25" s="118"/>
    </row>
    <row r="26" spans="1:53" ht="15" customHeight="1" x14ac:dyDescent="0.2">
      <c r="A26" s="116">
        <v>1975</v>
      </c>
      <c r="B26" s="93">
        <f t="shared" si="0"/>
        <v>144</v>
      </c>
      <c r="C26" s="62">
        <f t="shared" si="2"/>
        <v>300372.90000000002</v>
      </c>
      <c r="D26" s="10"/>
      <c r="E26" s="40">
        <v>15</v>
      </c>
      <c r="F26" s="70">
        <v>282976</v>
      </c>
      <c r="G26" s="12"/>
      <c r="H26" s="40"/>
      <c r="I26" s="70"/>
      <c r="J26" s="12"/>
      <c r="K26" s="40"/>
      <c r="L26" s="70"/>
      <c r="M26" s="12"/>
      <c r="N26" s="40"/>
      <c r="O26" s="70"/>
      <c r="P26" s="12"/>
      <c r="Q26" s="40"/>
      <c r="R26" s="70"/>
      <c r="S26" s="12"/>
      <c r="T26" s="12"/>
      <c r="U26" s="12"/>
      <c r="V26" s="12"/>
      <c r="W26" s="12"/>
      <c r="X26" s="12"/>
      <c r="AA26" s="12"/>
      <c r="AB26" s="40"/>
      <c r="AC26" s="70"/>
      <c r="AD26" s="12"/>
      <c r="AE26" s="40"/>
      <c r="AF26" s="40"/>
      <c r="AG26" s="40"/>
      <c r="AH26" s="40"/>
      <c r="AI26" s="12"/>
      <c r="AJ26" s="40"/>
      <c r="AK26" s="40"/>
      <c r="AL26" s="12"/>
      <c r="AM26" s="40"/>
      <c r="AS26" s="162">
        <v>126</v>
      </c>
      <c r="AT26" s="40">
        <v>17395.199999999997</v>
      </c>
      <c r="AV26" s="162">
        <v>3</v>
      </c>
      <c r="AW26" s="83">
        <v>1.7</v>
      </c>
      <c r="AX26" s="17"/>
      <c r="AY26" s="49"/>
      <c r="AZ26" s="73"/>
      <c r="BA26" s="118"/>
    </row>
    <row r="27" spans="1:53" ht="15" customHeight="1" x14ac:dyDescent="0.2">
      <c r="A27" s="116">
        <v>1976</v>
      </c>
      <c r="B27" s="93">
        <f t="shared" si="0"/>
        <v>154</v>
      </c>
      <c r="C27" s="62">
        <f t="shared" si="2"/>
        <v>302489.7</v>
      </c>
      <c r="D27" s="10"/>
      <c r="E27" s="40">
        <v>16</v>
      </c>
      <c r="F27" s="70">
        <v>284094</v>
      </c>
      <c r="G27" s="12"/>
      <c r="H27" s="40"/>
      <c r="I27" s="70"/>
      <c r="J27" s="12"/>
      <c r="K27" s="40"/>
      <c r="L27" s="70"/>
      <c r="M27" s="12"/>
      <c r="N27" s="40"/>
      <c r="O27" s="70"/>
      <c r="P27" s="12"/>
      <c r="Q27" s="40"/>
      <c r="R27" s="70"/>
      <c r="S27" s="12"/>
      <c r="T27" s="12"/>
      <c r="U27" s="12"/>
      <c r="V27" s="12"/>
      <c r="W27" s="12"/>
      <c r="X27" s="12"/>
      <c r="AA27" s="12"/>
      <c r="AB27" s="40"/>
      <c r="AC27" s="70"/>
      <c r="AD27" s="12"/>
      <c r="AE27" s="40"/>
      <c r="AF27" s="40"/>
      <c r="AG27" s="40"/>
      <c r="AH27" s="40"/>
      <c r="AI27" s="12"/>
      <c r="AJ27" s="40"/>
      <c r="AK27" s="40"/>
      <c r="AL27" s="12"/>
      <c r="AM27" s="40"/>
      <c r="AS27" s="162">
        <v>132</v>
      </c>
      <c r="AT27" s="40">
        <v>18385.999999999996</v>
      </c>
      <c r="AV27" s="162">
        <v>6</v>
      </c>
      <c r="AW27" s="83">
        <v>9.6999999999999993</v>
      </c>
      <c r="AX27" s="17"/>
      <c r="AY27" s="49"/>
      <c r="AZ27" s="73"/>
      <c r="BA27" s="118"/>
    </row>
    <row r="28" spans="1:53" ht="15" customHeight="1" x14ac:dyDescent="0.2">
      <c r="A28" s="116">
        <v>1977</v>
      </c>
      <c r="B28" s="93">
        <f t="shared" si="0"/>
        <v>162</v>
      </c>
      <c r="C28" s="62">
        <f t="shared" si="2"/>
        <v>302528.3</v>
      </c>
      <c r="D28" s="10"/>
      <c r="E28" s="40">
        <v>16</v>
      </c>
      <c r="F28" s="70">
        <v>284094</v>
      </c>
      <c r="G28" s="12"/>
      <c r="H28" s="40"/>
      <c r="I28" s="70"/>
      <c r="J28" s="12"/>
      <c r="K28" s="40"/>
      <c r="L28" s="70"/>
      <c r="M28" s="12"/>
      <c r="N28" s="40"/>
      <c r="O28" s="70"/>
      <c r="P28" s="12"/>
      <c r="Q28" s="40"/>
      <c r="R28" s="70"/>
      <c r="S28" s="12"/>
      <c r="T28" s="12"/>
      <c r="U28" s="12"/>
      <c r="V28" s="12"/>
      <c r="W28" s="12"/>
      <c r="X28" s="12"/>
      <c r="AA28" s="12"/>
      <c r="AB28" s="40"/>
      <c r="AC28" s="70"/>
      <c r="AD28" s="12"/>
      <c r="AE28" s="40"/>
      <c r="AF28" s="40"/>
      <c r="AG28" s="40"/>
      <c r="AH28" s="40"/>
      <c r="AI28" s="12"/>
      <c r="AJ28" s="40"/>
      <c r="AK28" s="40"/>
      <c r="AL28" s="12"/>
      <c r="AM28" s="40"/>
      <c r="AS28" s="162">
        <v>132</v>
      </c>
      <c r="AT28" s="40">
        <v>18385.999999999996</v>
      </c>
      <c r="AV28" s="162">
        <v>14</v>
      </c>
      <c r="AW28" s="83">
        <v>48.3</v>
      </c>
      <c r="AX28" s="17"/>
      <c r="AY28" s="49"/>
      <c r="AZ28" s="73"/>
      <c r="BA28" s="118"/>
    </row>
    <row r="29" spans="1:53" ht="15" customHeight="1" x14ac:dyDescent="0.2">
      <c r="A29" s="116">
        <v>1978</v>
      </c>
      <c r="B29" s="93">
        <f t="shared" si="0"/>
        <v>166</v>
      </c>
      <c r="C29" s="62">
        <f t="shared" si="2"/>
        <v>302550.09999999998</v>
      </c>
      <c r="D29" s="10"/>
      <c r="E29" s="40">
        <v>16</v>
      </c>
      <c r="F29" s="70">
        <v>284094</v>
      </c>
      <c r="G29" s="12"/>
      <c r="H29" s="40"/>
      <c r="I29" s="70"/>
      <c r="J29" s="12"/>
      <c r="K29" s="40"/>
      <c r="L29" s="70"/>
      <c r="M29" s="12"/>
      <c r="N29" s="40"/>
      <c r="O29" s="70"/>
      <c r="P29" s="12"/>
      <c r="Q29" s="40"/>
      <c r="R29" s="70"/>
      <c r="S29" s="12"/>
      <c r="T29" s="12"/>
      <c r="U29" s="12"/>
      <c r="V29" s="12"/>
      <c r="W29" s="12"/>
      <c r="X29" s="12"/>
      <c r="AA29" s="12"/>
      <c r="AB29" s="40"/>
      <c r="AC29" s="70"/>
      <c r="AD29" s="12"/>
      <c r="AE29" s="40"/>
      <c r="AF29" s="40"/>
      <c r="AG29" s="40"/>
      <c r="AH29" s="40"/>
      <c r="AI29" s="12"/>
      <c r="AJ29" s="40"/>
      <c r="AK29" s="40"/>
      <c r="AL29" s="12"/>
      <c r="AM29" s="40"/>
      <c r="AS29" s="162">
        <v>132</v>
      </c>
      <c r="AT29" s="40">
        <v>18385.999999999996</v>
      </c>
      <c r="AV29" s="162">
        <v>18</v>
      </c>
      <c r="AW29" s="83">
        <v>70.099999999999994</v>
      </c>
      <c r="AX29" s="17"/>
      <c r="AY29" s="49"/>
      <c r="AZ29" s="73"/>
      <c r="BA29" s="118"/>
    </row>
    <row r="30" spans="1:53" ht="15" customHeight="1" x14ac:dyDescent="0.2">
      <c r="A30" s="116">
        <v>1979</v>
      </c>
      <c r="B30" s="93">
        <f t="shared" si="0"/>
        <v>170</v>
      </c>
      <c r="C30" s="62">
        <f t="shared" si="2"/>
        <v>303077.59999999998</v>
      </c>
      <c r="D30" s="10"/>
      <c r="E30" s="40">
        <v>16</v>
      </c>
      <c r="F30" s="70">
        <v>284094</v>
      </c>
      <c r="G30" s="12"/>
      <c r="H30" s="40"/>
      <c r="I30" s="70"/>
      <c r="J30" s="12"/>
      <c r="K30" s="40"/>
      <c r="L30" s="70"/>
      <c r="M30" s="12"/>
      <c r="N30" s="40"/>
      <c r="O30" s="70"/>
      <c r="P30" s="12"/>
      <c r="Q30" s="40"/>
      <c r="R30" s="70"/>
      <c r="S30" s="12"/>
      <c r="T30" s="12"/>
      <c r="U30" s="12"/>
      <c r="V30" s="12"/>
      <c r="W30" s="12"/>
      <c r="X30" s="12"/>
      <c r="AA30" s="12"/>
      <c r="AB30" s="40"/>
      <c r="AC30" s="70"/>
      <c r="AD30" s="12"/>
      <c r="AE30" s="40"/>
      <c r="AF30" s="40"/>
      <c r="AG30" s="40"/>
      <c r="AH30" s="40"/>
      <c r="AI30" s="12"/>
      <c r="AJ30" s="40"/>
      <c r="AK30" s="40"/>
      <c r="AL30" s="12"/>
      <c r="AM30" s="40"/>
      <c r="AS30" s="162">
        <v>136</v>
      </c>
      <c r="AT30" s="40">
        <v>18913.499999999996</v>
      </c>
      <c r="AV30" s="162">
        <v>18</v>
      </c>
      <c r="AW30" s="83">
        <v>70.099999999999994</v>
      </c>
      <c r="AX30" s="17"/>
      <c r="AY30" s="49"/>
      <c r="AZ30" s="73"/>
      <c r="BA30" s="118"/>
    </row>
    <row r="31" spans="1:53" ht="15" customHeight="1" x14ac:dyDescent="0.2">
      <c r="A31" s="116">
        <v>1980</v>
      </c>
      <c r="B31" s="93">
        <f t="shared" si="0"/>
        <v>180</v>
      </c>
      <c r="C31" s="62">
        <f t="shared" si="2"/>
        <v>304140.10000000003</v>
      </c>
      <c r="D31" s="10"/>
      <c r="E31" s="40">
        <v>16</v>
      </c>
      <c r="F31" s="70">
        <v>284094</v>
      </c>
      <c r="G31" s="12"/>
      <c r="H31" s="40"/>
      <c r="I31" s="70"/>
      <c r="J31" s="12"/>
      <c r="K31" s="40"/>
      <c r="L31" s="70"/>
      <c r="M31" s="12"/>
      <c r="N31" s="40"/>
      <c r="O31" s="70"/>
      <c r="P31" s="12"/>
      <c r="Q31" s="40"/>
      <c r="R31" s="70"/>
      <c r="S31" s="12"/>
      <c r="T31" s="12"/>
      <c r="U31" s="12"/>
      <c r="V31" s="12"/>
      <c r="W31" s="12"/>
      <c r="X31" s="12"/>
      <c r="AA31" s="12"/>
      <c r="AB31" s="40"/>
      <c r="AC31" s="70"/>
      <c r="AD31" s="12"/>
      <c r="AE31" s="40"/>
      <c r="AF31" s="40"/>
      <c r="AG31" s="40"/>
      <c r="AH31" s="40"/>
      <c r="AI31" s="12"/>
      <c r="AJ31" s="40"/>
      <c r="AK31" s="40"/>
      <c r="AL31" s="12"/>
      <c r="AM31" s="40"/>
      <c r="AS31" s="162">
        <v>143</v>
      </c>
      <c r="AT31" s="40">
        <v>19954.699999999997</v>
      </c>
      <c r="AV31" s="162">
        <v>21</v>
      </c>
      <c r="AW31" s="83">
        <v>91.399999999999991</v>
      </c>
      <c r="AX31" s="17"/>
      <c r="AY31" s="49"/>
      <c r="AZ31" s="73"/>
      <c r="BA31" s="118"/>
    </row>
    <row r="32" spans="1:53" ht="15" customHeight="1" x14ac:dyDescent="0.2">
      <c r="A32" s="116">
        <v>1981</v>
      </c>
      <c r="B32" s="93">
        <f t="shared" si="0"/>
        <v>190</v>
      </c>
      <c r="C32" s="62">
        <f t="shared" si="2"/>
        <v>346491.60000000003</v>
      </c>
      <c r="D32" s="10"/>
      <c r="E32" s="40">
        <v>17</v>
      </c>
      <c r="F32" s="70">
        <v>325042</v>
      </c>
      <c r="G32" s="12"/>
      <c r="H32" s="40"/>
      <c r="I32" s="70"/>
      <c r="J32" s="12"/>
      <c r="K32" s="40"/>
      <c r="L32" s="70"/>
      <c r="M32" s="12"/>
      <c r="N32" s="40"/>
      <c r="O32" s="70"/>
      <c r="P32" s="12"/>
      <c r="Q32" s="40"/>
      <c r="R32" s="70"/>
      <c r="S32" s="12"/>
      <c r="T32" s="12"/>
      <c r="U32" s="12"/>
      <c r="V32" s="12"/>
      <c r="W32" s="12"/>
      <c r="X32" s="12"/>
      <c r="AA32" s="12"/>
      <c r="AB32" s="40"/>
      <c r="AC32" s="70"/>
      <c r="AD32" s="12"/>
      <c r="AE32" s="40"/>
      <c r="AF32" s="40"/>
      <c r="AG32" s="40"/>
      <c r="AH32" s="40"/>
      <c r="AI32" s="12"/>
      <c r="AJ32" s="40"/>
      <c r="AK32" s="40"/>
      <c r="AL32" s="12"/>
      <c r="AM32" s="40"/>
      <c r="AS32" s="162">
        <v>150</v>
      </c>
      <c r="AT32" s="40">
        <v>21351.199999999997</v>
      </c>
      <c r="AV32" s="162">
        <v>23</v>
      </c>
      <c r="AW32" s="83">
        <v>98.399999999999991</v>
      </c>
      <c r="AX32" s="17"/>
      <c r="AY32" s="49"/>
      <c r="AZ32" s="73"/>
      <c r="BA32" s="118"/>
    </row>
    <row r="33" spans="1:53" ht="15" customHeight="1" x14ac:dyDescent="0.2">
      <c r="A33" s="116">
        <v>1982</v>
      </c>
      <c r="B33" s="93">
        <f t="shared" si="0"/>
        <v>195</v>
      </c>
      <c r="C33" s="62">
        <f t="shared" si="2"/>
        <v>346521.5</v>
      </c>
      <c r="D33" s="10"/>
      <c r="E33" s="40">
        <v>17</v>
      </c>
      <c r="F33" s="70">
        <v>325042</v>
      </c>
      <c r="G33" s="12"/>
      <c r="H33" s="40"/>
      <c r="I33" s="70"/>
      <c r="J33" s="12"/>
      <c r="K33" s="40"/>
      <c r="L33" s="70"/>
      <c r="M33" s="12"/>
      <c r="N33" s="40"/>
      <c r="O33" s="70"/>
      <c r="P33" s="12"/>
      <c r="Q33" s="40"/>
      <c r="R33" s="70"/>
      <c r="S33" s="12"/>
      <c r="T33" s="12"/>
      <c r="U33" s="12"/>
      <c r="V33" s="12"/>
      <c r="W33" s="12"/>
      <c r="X33" s="12"/>
      <c r="AA33" s="12"/>
      <c r="AB33" s="40"/>
      <c r="AC33" s="70"/>
      <c r="AD33" s="12"/>
      <c r="AE33" s="40"/>
      <c r="AF33" s="40"/>
      <c r="AG33" s="40"/>
      <c r="AH33" s="40"/>
      <c r="AI33" s="12"/>
      <c r="AJ33" s="40"/>
      <c r="AK33" s="40"/>
      <c r="AL33" s="12"/>
      <c r="AM33" s="40"/>
      <c r="AS33" s="162">
        <v>150</v>
      </c>
      <c r="AT33" s="40">
        <v>21351.199999999997</v>
      </c>
      <c r="AV33" s="162">
        <v>28</v>
      </c>
      <c r="AW33" s="83">
        <v>128.29999999999998</v>
      </c>
      <c r="AX33" s="17"/>
      <c r="AY33" s="49"/>
      <c r="AZ33" s="73"/>
      <c r="BA33" s="118"/>
    </row>
    <row r="34" spans="1:53" ht="15" customHeight="1" x14ac:dyDescent="0.2">
      <c r="A34" s="116">
        <v>1983</v>
      </c>
      <c r="B34" s="93">
        <f t="shared" si="0"/>
        <v>230</v>
      </c>
      <c r="C34" s="62">
        <f t="shared" si="2"/>
        <v>351640.80000000005</v>
      </c>
      <c r="D34" s="10"/>
      <c r="E34" s="40">
        <v>17</v>
      </c>
      <c r="F34" s="70">
        <v>325042</v>
      </c>
      <c r="G34" s="12"/>
      <c r="H34" s="40">
        <v>1</v>
      </c>
      <c r="I34" s="70">
        <v>1020</v>
      </c>
      <c r="J34" s="12"/>
      <c r="K34" s="40"/>
      <c r="L34" s="70"/>
      <c r="M34" s="12"/>
      <c r="N34" s="40"/>
      <c r="O34" s="70"/>
      <c r="P34" s="12"/>
      <c r="Q34" s="40"/>
      <c r="R34" s="70"/>
      <c r="S34" s="12"/>
      <c r="T34" s="12"/>
      <c r="U34" s="12"/>
      <c r="V34" s="12"/>
      <c r="W34" s="12"/>
      <c r="X34" s="12"/>
      <c r="AA34" s="12"/>
      <c r="AB34" s="40"/>
      <c r="AC34" s="70"/>
      <c r="AD34" s="12"/>
      <c r="AE34" s="40"/>
      <c r="AF34" s="40"/>
      <c r="AG34" s="40"/>
      <c r="AH34" s="40"/>
      <c r="AI34" s="12"/>
      <c r="AJ34" s="40"/>
      <c r="AK34" s="40"/>
      <c r="AL34" s="12"/>
      <c r="AM34" s="40"/>
      <c r="AS34" s="162">
        <v>179</v>
      </c>
      <c r="AT34" s="40">
        <v>25418.899999999998</v>
      </c>
      <c r="AV34" s="162">
        <v>33</v>
      </c>
      <c r="AW34" s="83">
        <v>159.89999999999998</v>
      </c>
      <c r="AX34" s="17"/>
      <c r="AY34" s="49"/>
      <c r="AZ34" s="73"/>
      <c r="BA34" s="118"/>
    </row>
    <row r="35" spans="1:53" ht="15" customHeight="1" x14ac:dyDescent="0.2">
      <c r="A35" s="116">
        <v>1984</v>
      </c>
      <c r="B35" s="93">
        <f t="shared" si="0"/>
        <v>271</v>
      </c>
      <c r="C35" s="62">
        <f t="shared" si="2"/>
        <v>355752</v>
      </c>
      <c r="D35" s="10"/>
      <c r="E35" s="40">
        <v>17</v>
      </c>
      <c r="F35" s="70">
        <v>325042</v>
      </c>
      <c r="G35" s="12"/>
      <c r="H35" s="40">
        <v>2</v>
      </c>
      <c r="I35" s="70">
        <v>1399</v>
      </c>
      <c r="J35" s="12"/>
      <c r="K35" s="40"/>
      <c r="L35" s="70"/>
      <c r="M35" s="12"/>
      <c r="N35" s="40"/>
      <c r="O35" s="70"/>
      <c r="P35" s="12"/>
      <c r="Q35" s="40"/>
      <c r="R35" s="70"/>
      <c r="S35" s="12"/>
      <c r="T35" s="12"/>
      <c r="U35" s="12"/>
      <c r="V35" s="12"/>
      <c r="W35" s="12"/>
      <c r="X35" s="12"/>
      <c r="AA35" s="12"/>
      <c r="AB35" s="40"/>
      <c r="AC35" s="70"/>
      <c r="AD35" s="12"/>
      <c r="AE35" s="40"/>
      <c r="AF35" s="40"/>
      <c r="AG35" s="40"/>
      <c r="AH35" s="40"/>
      <c r="AI35" s="12"/>
      <c r="AJ35" s="40"/>
      <c r="AK35" s="40"/>
      <c r="AL35" s="12"/>
      <c r="AM35" s="40"/>
      <c r="AS35" s="162">
        <v>214</v>
      </c>
      <c r="AT35" s="40">
        <v>29109.499999999996</v>
      </c>
      <c r="AV35" s="162">
        <v>38</v>
      </c>
      <c r="AW35" s="83">
        <v>201.49999999999997</v>
      </c>
      <c r="AX35" s="17"/>
      <c r="AY35" s="49"/>
      <c r="AZ35" s="73"/>
      <c r="BA35" s="118"/>
    </row>
    <row r="36" spans="1:53" ht="15" customHeight="1" x14ac:dyDescent="0.2">
      <c r="A36" s="116">
        <v>1985</v>
      </c>
      <c r="B36" s="93">
        <f t="shared" si="0"/>
        <v>294</v>
      </c>
      <c r="C36" s="62">
        <f t="shared" si="2"/>
        <v>357511.8</v>
      </c>
      <c r="D36" s="10"/>
      <c r="E36" s="40">
        <v>17</v>
      </c>
      <c r="F36" s="70">
        <v>325042</v>
      </c>
      <c r="G36" s="12"/>
      <c r="H36" s="40">
        <v>2</v>
      </c>
      <c r="I36" s="70">
        <v>1399</v>
      </c>
      <c r="J36" s="12"/>
      <c r="K36" s="40"/>
      <c r="L36" s="70"/>
      <c r="M36" s="12"/>
      <c r="N36" s="40"/>
      <c r="O36" s="70"/>
      <c r="P36" s="12"/>
      <c r="Q36" s="40"/>
      <c r="R36" s="70"/>
      <c r="S36" s="12"/>
      <c r="T36" s="12"/>
      <c r="U36" s="12"/>
      <c r="V36" s="12"/>
      <c r="W36" s="12"/>
      <c r="X36" s="12"/>
      <c r="AA36" s="12"/>
      <c r="AB36" s="40"/>
      <c r="AC36" s="70"/>
      <c r="AD36" s="12"/>
      <c r="AE36" s="40"/>
      <c r="AF36" s="40"/>
      <c r="AG36" s="40"/>
      <c r="AH36" s="40"/>
      <c r="AI36" s="12"/>
      <c r="AJ36" s="40"/>
      <c r="AK36" s="40"/>
      <c r="AL36" s="12"/>
      <c r="AM36" s="40"/>
      <c r="AS36" s="162">
        <v>228</v>
      </c>
      <c r="AT36" s="40">
        <v>30808.699999999997</v>
      </c>
      <c r="AV36" s="162">
        <v>47</v>
      </c>
      <c r="AW36" s="83">
        <v>262.09999999999997</v>
      </c>
      <c r="AX36" s="17"/>
      <c r="AY36" s="49"/>
      <c r="AZ36" s="73"/>
      <c r="BA36" s="118"/>
    </row>
    <row r="37" spans="1:53" ht="15" customHeight="1" x14ac:dyDescent="0.2">
      <c r="A37" s="116">
        <v>1986</v>
      </c>
      <c r="B37" s="93">
        <f t="shared" si="0"/>
        <v>313</v>
      </c>
      <c r="C37" s="62">
        <f t="shared" si="2"/>
        <v>368007.89999999997</v>
      </c>
      <c r="D37" s="10"/>
      <c r="E37" s="40">
        <v>18</v>
      </c>
      <c r="F37" s="70">
        <v>334656</v>
      </c>
      <c r="G37" s="12"/>
      <c r="H37" s="40">
        <v>2</v>
      </c>
      <c r="I37" s="70">
        <v>1399</v>
      </c>
      <c r="J37" s="12"/>
      <c r="K37" s="40"/>
      <c r="L37" s="70"/>
      <c r="M37" s="12"/>
      <c r="N37" s="40"/>
      <c r="O37" s="70"/>
      <c r="P37" s="12"/>
      <c r="Q37" s="40"/>
      <c r="R37" s="70"/>
      <c r="S37" s="12"/>
      <c r="T37" s="12"/>
      <c r="U37" s="12"/>
      <c r="V37" s="12"/>
      <c r="W37" s="12"/>
      <c r="X37" s="12"/>
      <c r="AA37" s="12"/>
      <c r="AB37" s="40"/>
      <c r="AC37" s="70"/>
      <c r="AD37" s="12"/>
      <c r="AE37" s="40"/>
      <c r="AF37" s="40"/>
      <c r="AG37" s="40"/>
      <c r="AH37" s="40"/>
      <c r="AI37" s="12"/>
      <c r="AJ37" s="40"/>
      <c r="AK37" s="40"/>
      <c r="AL37" s="12"/>
      <c r="AM37" s="40"/>
      <c r="AS37" s="162">
        <v>238</v>
      </c>
      <c r="AT37" s="40">
        <v>31620.799999999996</v>
      </c>
      <c r="AV37" s="162">
        <v>55</v>
      </c>
      <c r="AW37" s="83">
        <v>332.09999999999997</v>
      </c>
      <c r="AX37" s="17"/>
      <c r="AY37" s="49"/>
      <c r="AZ37" s="73"/>
      <c r="BA37" s="118"/>
    </row>
    <row r="38" spans="1:53" ht="15" customHeight="1" x14ac:dyDescent="0.2">
      <c r="A38" s="116">
        <v>1987</v>
      </c>
      <c r="B38" s="93">
        <f t="shared" si="0"/>
        <v>335</v>
      </c>
      <c r="C38" s="62">
        <f t="shared" si="2"/>
        <v>377905</v>
      </c>
      <c r="D38" s="10"/>
      <c r="E38" s="40">
        <v>19</v>
      </c>
      <c r="F38" s="70">
        <v>339124</v>
      </c>
      <c r="G38" s="12"/>
      <c r="H38" s="40">
        <v>2</v>
      </c>
      <c r="I38" s="70">
        <v>1399</v>
      </c>
      <c r="J38" s="12"/>
      <c r="K38" s="40"/>
      <c r="L38" s="70"/>
      <c r="M38" s="12"/>
      <c r="N38" s="40">
        <v>11</v>
      </c>
      <c r="O38" s="70">
        <v>4999</v>
      </c>
      <c r="P38" s="12"/>
      <c r="Q38" s="40"/>
      <c r="R38" s="70"/>
      <c r="S38" s="12"/>
      <c r="T38" s="12"/>
      <c r="U38" s="12"/>
      <c r="V38" s="12"/>
      <c r="W38" s="12"/>
      <c r="X38" s="12"/>
      <c r="AA38" s="12"/>
      <c r="AB38" s="40"/>
      <c r="AC38" s="70"/>
      <c r="AD38" s="12"/>
      <c r="AE38" s="40"/>
      <c r="AF38" s="40"/>
      <c r="AG38" s="40"/>
      <c r="AH38" s="40"/>
      <c r="AI38" s="12"/>
      <c r="AJ38" s="40"/>
      <c r="AK38" s="40"/>
      <c r="AL38" s="12"/>
      <c r="AM38" s="40"/>
      <c r="AS38" s="162">
        <v>241</v>
      </c>
      <c r="AT38" s="40">
        <v>31994.299999999996</v>
      </c>
      <c r="AV38" s="162">
        <v>62</v>
      </c>
      <c r="AW38" s="83">
        <v>388.7</v>
      </c>
      <c r="AX38" s="17"/>
      <c r="AY38" s="49"/>
      <c r="AZ38" s="73"/>
      <c r="BA38" s="118"/>
    </row>
    <row r="39" spans="1:53" ht="15" customHeight="1" x14ac:dyDescent="0.2">
      <c r="A39" s="116">
        <v>1988</v>
      </c>
      <c r="B39" s="93">
        <f t="shared" si="0"/>
        <v>366</v>
      </c>
      <c r="C39" s="62">
        <f t="shared" si="2"/>
        <v>401466.7</v>
      </c>
      <c r="D39" s="10"/>
      <c r="E39" s="40">
        <v>21</v>
      </c>
      <c r="F39" s="70">
        <v>355551</v>
      </c>
      <c r="G39" s="12"/>
      <c r="H39" s="40">
        <v>3</v>
      </c>
      <c r="I39" s="70">
        <v>2644</v>
      </c>
      <c r="J39" s="12"/>
      <c r="K39" s="40">
        <v>1</v>
      </c>
      <c r="L39" s="70">
        <v>10</v>
      </c>
      <c r="M39" s="12"/>
      <c r="N39" s="40">
        <v>17</v>
      </c>
      <c r="O39" s="70">
        <v>8663</v>
      </c>
      <c r="P39" s="12"/>
      <c r="Q39" s="40"/>
      <c r="R39" s="70"/>
      <c r="S39" s="12"/>
      <c r="T39" s="12"/>
      <c r="U39" s="12"/>
      <c r="V39" s="12"/>
      <c r="W39" s="12"/>
      <c r="X39" s="12"/>
      <c r="AA39" s="12"/>
      <c r="AB39" s="40"/>
      <c r="AC39" s="70"/>
      <c r="AD39" s="12"/>
      <c r="AE39" s="40"/>
      <c r="AF39" s="40"/>
      <c r="AG39" s="40"/>
      <c r="AH39" s="40"/>
      <c r="AI39" s="12"/>
      <c r="AJ39" s="40"/>
      <c r="AK39" s="40"/>
      <c r="AL39" s="12"/>
      <c r="AM39" s="40"/>
      <c r="AS39" s="162">
        <v>257</v>
      </c>
      <c r="AT39" s="40">
        <v>34164.499999999993</v>
      </c>
      <c r="AV39" s="162">
        <v>67</v>
      </c>
      <c r="AW39" s="83">
        <v>434.2</v>
      </c>
      <c r="AX39" s="17"/>
      <c r="AY39" s="49"/>
      <c r="AZ39" s="73"/>
      <c r="BA39" s="118"/>
    </row>
    <row r="40" spans="1:53" ht="15" customHeight="1" x14ac:dyDescent="0.2">
      <c r="A40" s="116">
        <v>1989</v>
      </c>
      <c r="B40" s="93">
        <f t="shared" si="0"/>
        <v>384</v>
      </c>
      <c r="C40" s="62">
        <f t="shared" si="2"/>
        <v>404451</v>
      </c>
      <c r="D40" s="10"/>
      <c r="E40" s="40">
        <v>21</v>
      </c>
      <c r="F40" s="70">
        <v>355551</v>
      </c>
      <c r="G40" s="12"/>
      <c r="H40" s="40">
        <v>5</v>
      </c>
      <c r="I40" s="70">
        <v>4832</v>
      </c>
      <c r="J40" s="12"/>
      <c r="K40" s="40">
        <v>1</v>
      </c>
      <c r="L40" s="70">
        <v>10</v>
      </c>
      <c r="M40" s="12"/>
      <c r="N40" s="40">
        <v>17</v>
      </c>
      <c r="O40" s="70">
        <v>8663</v>
      </c>
      <c r="P40" s="12"/>
      <c r="Q40" s="40"/>
      <c r="R40" s="70"/>
      <c r="S40" s="12"/>
      <c r="T40" s="12"/>
      <c r="U40" s="12"/>
      <c r="V40" s="12"/>
      <c r="W40" s="12"/>
      <c r="X40" s="12"/>
      <c r="AA40" s="12"/>
      <c r="AB40" s="40"/>
      <c r="AC40" s="70"/>
      <c r="AD40" s="12"/>
      <c r="AE40" s="40"/>
      <c r="AF40" s="40"/>
      <c r="AG40" s="40"/>
      <c r="AH40" s="40"/>
      <c r="AI40" s="12"/>
      <c r="AJ40" s="40"/>
      <c r="AK40" s="40"/>
      <c r="AL40" s="12"/>
      <c r="AM40" s="40"/>
      <c r="AP40" s="162">
        <v>3</v>
      </c>
      <c r="AQ40" s="30">
        <v>296.7</v>
      </c>
      <c r="AS40" s="162">
        <v>262</v>
      </c>
      <c r="AT40" s="40">
        <v>34604.299999999996</v>
      </c>
      <c r="AV40" s="162">
        <v>75</v>
      </c>
      <c r="AW40" s="83">
        <v>494</v>
      </c>
      <c r="AX40" s="17"/>
      <c r="AY40" s="49"/>
      <c r="AZ40" s="73"/>
      <c r="BA40" s="118"/>
    </row>
    <row r="41" spans="1:53" ht="15" customHeight="1" x14ac:dyDescent="0.2">
      <c r="A41" s="116">
        <v>1990</v>
      </c>
      <c r="B41" s="93">
        <f t="shared" si="0"/>
        <v>413</v>
      </c>
      <c r="C41" s="62">
        <f t="shared" si="2"/>
        <v>416975.5</v>
      </c>
      <c r="D41" s="10"/>
      <c r="E41" s="40">
        <v>21</v>
      </c>
      <c r="F41" s="70">
        <v>355551</v>
      </c>
      <c r="G41" s="12"/>
      <c r="H41" s="40">
        <v>5</v>
      </c>
      <c r="I41" s="70">
        <v>4832</v>
      </c>
      <c r="J41" s="12"/>
      <c r="K41" s="40">
        <v>1</v>
      </c>
      <c r="L41" s="70">
        <v>10</v>
      </c>
      <c r="M41" s="12"/>
      <c r="N41" s="40">
        <v>19</v>
      </c>
      <c r="O41" s="70">
        <v>19790</v>
      </c>
      <c r="P41" s="12"/>
      <c r="Q41" s="40"/>
      <c r="R41" s="70"/>
      <c r="S41" s="12"/>
      <c r="T41" s="12"/>
      <c r="U41" s="12"/>
      <c r="V41" s="12"/>
      <c r="W41" s="12"/>
      <c r="X41" s="12"/>
      <c r="AA41" s="12"/>
      <c r="AB41" s="40"/>
      <c r="AC41" s="70"/>
      <c r="AD41" s="12"/>
      <c r="AE41" s="40"/>
      <c r="AF41" s="40"/>
      <c r="AG41" s="40"/>
      <c r="AH41" s="40"/>
      <c r="AI41" s="12"/>
      <c r="AJ41" s="40"/>
      <c r="AK41" s="40"/>
      <c r="AL41" s="12"/>
      <c r="AM41" s="40"/>
      <c r="AP41" s="162">
        <v>4</v>
      </c>
      <c r="AQ41" s="30">
        <v>351.2</v>
      </c>
      <c r="AS41" s="162">
        <v>274</v>
      </c>
      <c r="AT41" s="40">
        <v>35830.799999999996</v>
      </c>
      <c r="AV41" s="162">
        <v>89</v>
      </c>
      <c r="AW41" s="83">
        <v>610.5</v>
      </c>
      <c r="AX41" s="17"/>
      <c r="AY41" s="49"/>
      <c r="AZ41" s="73"/>
      <c r="BA41" s="118"/>
    </row>
    <row r="42" spans="1:53" ht="15" customHeight="1" x14ac:dyDescent="0.2">
      <c r="A42" s="116">
        <v>1991</v>
      </c>
      <c r="B42" s="93">
        <f t="shared" si="0"/>
        <v>432</v>
      </c>
      <c r="C42" s="62">
        <f t="shared" si="2"/>
        <v>440240.4</v>
      </c>
      <c r="D42" s="10"/>
      <c r="E42" s="40">
        <v>21</v>
      </c>
      <c r="F42" s="70">
        <v>355551</v>
      </c>
      <c r="G42" s="12"/>
      <c r="H42" s="40">
        <v>7</v>
      </c>
      <c r="I42" s="70">
        <v>11279</v>
      </c>
      <c r="J42" s="12"/>
      <c r="K42" s="40">
        <v>1</v>
      </c>
      <c r="L42" s="70">
        <v>10</v>
      </c>
      <c r="M42" s="12"/>
      <c r="N42" s="40">
        <v>21</v>
      </c>
      <c r="O42" s="70">
        <v>35502</v>
      </c>
      <c r="P42" s="12"/>
      <c r="Q42" s="40"/>
      <c r="R42" s="70"/>
      <c r="S42" s="12"/>
      <c r="T42" s="12"/>
      <c r="U42" s="12"/>
      <c r="V42" s="12"/>
      <c r="W42" s="12"/>
      <c r="X42" s="12"/>
      <c r="AA42" s="12"/>
      <c r="AB42" s="40"/>
      <c r="AC42" s="70"/>
      <c r="AD42" s="12"/>
      <c r="AE42" s="40"/>
      <c r="AF42" s="40"/>
      <c r="AG42" s="40"/>
      <c r="AH42" s="40"/>
      <c r="AI42" s="12"/>
      <c r="AJ42" s="40"/>
      <c r="AK42" s="40"/>
      <c r="AL42" s="12"/>
      <c r="AM42" s="40"/>
      <c r="AP42" s="162">
        <v>6</v>
      </c>
      <c r="AQ42" s="30">
        <v>705.7</v>
      </c>
      <c r="AS42" s="162">
        <v>278</v>
      </c>
      <c r="AT42" s="40">
        <v>36488.199999999997</v>
      </c>
      <c r="AV42" s="162">
        <v>98</v>
      </c>
      <c r="AW42" s="83">
        <v>704.5</v>
      </c>
      <c r="AX42" s="17"/>
      <c r="AY42" s="49"/>
      <c r="AZ42" s="73"/>
      <c r="BA42" s="118"/>
    </row>
    <row r="43" spans="1:53" ht="15" customHeight="1" x14ac:dyDescent="0.2">
      <c r="A43" s="116">
        <v>1992</v>
      </c>
      <c r="B43" s="93">
        <f t="shared" si="0"/>
        <v>448</v>
      </c>
      <c r="C43" s="62">
        <f t="shared" si="2"/>
        <v>441520.3</v>
      </c>
      <c r="D43" s="10"/>
      <c r="E43" s="40">
        <v>21</v>
      </c>
      <c r="F43" s="70">
        <v>355551</v>
      </c>
      <c r="G43" s="12"/>
      <c r="H43" s="40">
        <v>7</v>
      </c>
      <c r="I43" s="70">
        <v>11279</v>
      </c>
      <c r="J43" s="12"/>
      <c r="K43" s="40">
        <v>1</v>
      </c>
      <c r="L43" s="70">
        <v>10</v>
      </c>
      <c r="M43" s="12"/>
      <c r="N43" s="40">
        <v>21</v>
      </c>
      <c r="O43" s="70">
        <v>35502</v>
      </c>
      <c r="P43" s="12"/>
      <c r="Q43" s="40"/>
      <c r="R43" s="70"/>
      <c r="S43" s="12"/>
      <c r="T43" s="12"/>
      <c r="U43" s="12"/>
      <c r="V43" s="12"/>
      <c r="W43" s="12"/>
      <c r="X43" s="12"/>
      <c r="AA43" s="12"/>
      <c r="AB43" s="40"/>
      <c r="AC43" s="70"/>
      <c r="AD43" s="12"/>
      <c r="AE43" s="40"/>
      <c r="AF43" s="40"/>
      <c r="AG43" s="40"/>
      <c r="AH43" s="40"/>
      <c r="AI43" s="12"/>
      <c r="AJ43" s="40"/>
      <c r="AK43" s="40"/>
      <c r="AL43" s="12"/>
      <c r="AM43" s="40"/>
      <c r="AP43" s="162">
        <v>7</v>
      </c>
      <c r="AQ43" s="30">
        <v>808.30000000000007</v>
      </c>
      <c r="AS43" s="162">
        <v>285</v>
      </c>
      <c r="AT43" s="40">
        <v>37598.1</v>
      </c>
      <c r="AV43" s="162">
        <v>106</v>
      </c>
      <c r="AW43" s="83">
        <v>771.9</v>
      </c>
      <c r="AX43" s="17"/>
      <c r="AY43" s="49"/>
      <c r="AZ43" s="73"/>
      <c r="BA43" s="118"/>
    </row>
    <row r="44" spans="1:53" ht="15" customHeight="1" x14ac:dyDescent="0.2">
      <c r="A44" s="116">
        <v>1993</v>
      </c>
      <c r="B44" s="93">
        <f t="shared" si="0"/>
        <v>469</v>
      </c>
      <c r="C44" s="62">
        <f t="shared" si="2"/>
        <v>530665.1</v>
      </c>
      <c r="D44" s="10"/>
      <c r="E44" s="40">
        <v>22</v>
      </c>
      <c r="F44" s="70">
        <v>442406</v>
      </c>
      <c r="G44" s="12"/>
      <c r="H44" s="40">
        <v>7</v>
      </c>
      <c r="I44" s="70">
        <v>11279</v>
      </c>
      <c r="J44" s="12"/>
      <c r="K44" s="40">
        <v>2</v>
      </c>
      <c r="L44" s="70">
        <v>10.5</v>
      </c>
      <c r="M44" s="12"/>
      <c r="N44" s="40">
        <v>25</v>
      </c>
      <c r="O44" s="70">
        <v>36930</v>
      </c>
      <c r="P44" s="12"/>
      <c r="Q44" s="40"/>
      <c r="R44" s="70"/>
      <c r="S44" s="12"/>
      <c r="T44" s="12"/>
      <c r="U44" s="12"/>
      <c r="V44" s="12"/>
      <c r="W44" s="12"/>
      <c r="X44" s="12"/>
      <c r="AA44" s="12"/>
      <c r="AB44" s="40"/>
      <c r="AC44" s="70"/>
      <c r="AD44" s="12"/>
      <c r="AE44" s="40"/>
      <c r="AF44" s="40"/>
      <c r="AG44" s="40"/>
      <c r="AH44" s="40"/>
      <c r="AI44" s="12"/>
      <c r="AJ44" s="40"/>
      <c r="AK44" s="40"/>
      <c r="AL44" s="12"/>
      <c r="AM44" s="40"/>
      <c r="AP44" s="162">
        <v>9</v>
      </c>
      <c r="AQ44" s="30">
        <v>1105.5</v>
      </c>
      <c r="AS44" s="162">
        <v>287</v>
      </c>
      <c r="AT44" s="40">
        <v>38080.6</v>
      </c>
      <c r="AV44" s="162">
        <v>117</v>
      </c>
      <c r="AW44" s="83">
        <v>853.5</v>
      </c>
      <c r="AX44" s="17"/>
      <c r="AY44" s="49"/>
      <c r="AZ44" s="73"/>
      <c r="BA44" s="118"/>
    </row>
    <row r="45" spans="1:53" ht="15" customHeight="1" x14ac:dyDescent="0.2">
      <c r="A45" s="116">
        <v>1994</v>
      </c>
      <c r="B45" s="93">
        <f t="shared" si="0"/>
        <v>518</v>
      </c>
      <c r="C45" s="62">
        <f t="shared" si="2"/>
        <v>747593.79999999993</v>
      </c>
      <c r="D45" s="10"/>
      <c r="E45" s="40">
        <v>27</v>
      </c>
      <c r="F45" s="70">
        <v>537653</v>
      </c>
      <c r="G45" s="12"/>
      <c r="H45" s="40">
        <v>9</v>
      </c>
      <c r="I45" s="70">
        <v>26052</v>
      </c>
      <c r="J45" s="12"/>
      <c r="K45" s="40">
        <v>23</v>
      </c>
      <c r="L45" s="70">
        <v>66.5</v>
      </c>
      <c r="M45" s="12"/>
      <c r="N45" s="40">
        <v>29</v>
      </c>
      <c r="O45" s="70">
        <v>55359</v>
      </c>
      <c r="P45" s="12"/>
      <c r="Q45" s="40"/>
      <c r="R45" s="70"/>
      <c r="S45" s="12"/>
      <c r="T45" s="12"/>
      <c r="U45" s="12"/>
      <c r="V45" s="12"/>
      <c r="W45" s="12"/>
      <c r="X45" s="12"/>
      <c r="AA45" s="12"/>
      <c r="AB45" s="40">
        <v>5</v>
      </c>
      <c r="AC45" s="70">
        <v>88100</v>
      </c>
      <c r="AD45" s="12"/>
      <c r="AE45" s="40"/>
      <c r="AF45" s="40"/>
      <c r="AG45" s="40"/>
      <c r="AH45" s="40"/>
      <c r="AI45" s="12"/>
      <c r="AJ45" s="40"/>
      <c r="AK45" s="40"/>
      <c r="AL45" s="12"/>
      <c r="AM45" s="40"/>
      <c r="AP45" s="162">
        <v>9</v>
      </c>
      <c r="AQ45" s="30">
        <v>1105.5</v>
      </c>
      <c r="AS45" s="162">
        <v>290</v>
      </c>
      <c r="AT45" s="40">
        <v>38327.599999999999</v>
      </c>
      <c r="AV45" s="162">
        <v>126</v>
      </c>
      <c r="AW45" s="83">
        <v>930.2</v>
      </c>
      <c r="AX45" s="17"/>
      <c r="AY45" s="49"/>
      <c r="AZ45" s="73"/>
      <c r="BA45" s="118"/>
    </row>
    <row r="46" spans="1:53" ht="15" customHeight="1" x14ac:dyDescent="0.2">
      <c r="A46" s="116">
        <v>1995</v>
      </c>
      <c r="B46" s="93">
        <f t="shared" si="0"/>
        <v>584</v>
      </c>
      <c r="C46" s="62">
        <f t="shared" si="2"/>
        <v>834435.7</v>
      </c>
      <c r="D46" s="10"/>
      <c r="E46" s="40">
        <v>28</v>
      </c>
      <c r="F46" s="70">
        <v>592717</v>
      </c>
      <c r="G46" s="12"/>
      <c r="H46" s="40">
        <v>11</v>
      </c>
      <c r="I46" s="70">
        <v>47279</v>
      </c>
      <c r="J46" s="12"/>
      <c r="K46" s="40">
        <v>55</v>
      </c>
      <c r="L46" s="70">
        <v>74.5</v>
      </c>
      <c r="M46" s="12"/>
      <c r="N46" s="40">
        <v>30</v>
      </c>
      <c r="O46" s="70">
        <v>62146</v>
      </c>
      <c r="P46" s="12"/>
      <c r="Q46" s="40"/>
      <c r="R46" s="70"/>
      <c r="S46" s="12"/>
      <c r="T46" s="12"/>
      <c r="U46" s="12"/>
      <c r="V46" s="12"/>
      <c r="W46" s="12"/>
      <c r="X46" s="12"/>
      <c r="AA46" s="12"/>
      <c r="AB46" s="40">
        <v>5</v>
      </c>
      <c r="AC46" s="70">
        <v>88100</v>
      </c>
      <c r="AD46" s="12"/>
      <c r="AE46" s="40"/>
      <c r="AF46" s="40"/>
      <c r="AG46" s="40"/>
      <c r="AH46" s="40"/>
      <c r="AI46" s="12"/>
      <c r="AJ46" s="40"/>
      <c r="AK46" s="40"/>
      <c r="AL46" s="12"/>
      <c r="AM46" s="40"/>
      <c r="AP46" s="162">
        <v>20</v>
      </c>
      <c r="AQ46" s="30">
        <v>2495.4</v>
      </c>
      <c r="AS46" s="162">
        <v>305</v>
      </c>
      <c r="AT46" s="40">
        <v>40671.1</v>
      </c>
      <c r="AV46" s="162">
        <v>130</v>
      </c>
      <c r="AW46" s="83">
        <v>952.7</v>
      </c>
      <c r="AX46" s="17"/>
      <c r="AY46" s="49"/>
      <c r="AZ46" s="73"/>
      <c r="BA46" s="118"/>
    </row>
    <row r="47" spans="1:53" ht="15" customHeight="1" x14ac:dyDescent="0.2">
      <c r="A47" s="116">
        <v>1996</v>
      </c>
      <c r="B47" s="93">
        <f t="shared" si="0"/>
        <v>669</v>
      </c>
      <c r="C47" s="62">
        <f t="shared" si="2"/>
        <v>890301.60000000009</v>
      </c>
      <c r="D47" s="10"/>
      <c r="E47" s="40">
        <v>31</v>
      </c>
      <c r="F47" s="70">
        <v>637083</v>
      </c>
      <c r="G47" s="12"/>
      <c r="H47" s="40">
        <v>11</v>
      </c>
      <c r="I47" s="70">
        <v>47279</v>
      </c>
      <c r="J47" s="12"/>
      <c r="K47" s="40">
        <v>55</v>
      </c>
      <c r="L47" s="70">
        <v>74.5</v>
      </c>
      <c r="M47" s="12"/>
      <c r="N47" s="40">
        <v>30</v>
      </c>
      <c r="O47" s="70">
        <v>62146</v>
      </c>
      <c r="P47" s="12"/>
      <c r="Q47" s="40"/>
      <c r="R47" s="70"/>
      <c r="S47" s="12"/>
      <c r="T47" s="12"/>
      <c r="U47" s="12"/>
      <c r="V47" s="12"/>
      <c r="W47" s="12"/>
      <c r="X47" s="12"/>
      <c r="AA47" s="12"/>
      <c r="AB47" s="40">
        <v>5</v>
      </c>
      <c r="AC47" s="70">
        <v>88100</v>
      </c>
      <c r="AD47" s="12"/>
      <c r="AE47" s="40"/>
      <c r="AF47" s="40"/>
      <c r="AG47" s="40"/>
      <c r="AH47" s="40"/>
      <c r="AI47" s="12"/>
      <c r="AJ47" s="40"/>
      <c r="AK47" s="40"/>
      <c r="AL47" s="12"/>
      <c r="AM47" s="40"/>
      <c r="AP47" s="162">
        <v>91</v>
      </c>
      <c r="AQ47" s="30">
        <v>12447.3</v>
      </c>
      <c r="AS47" s="162">
        <v>314</v>
      </c>
      <c r="AT47" s="40">
        <v>42204.799999999996</v>
      </c>
      <c r="AV47" s="162">
        <v>132</v>
      </c>
      <c r="AW47" s="83">
        <v>967</v>
      </c>
      <c r="AX47" s="17"/>
      <c r="AY47" s="49"/>
      <c r="AZ47" s="73"/>
      <c r="BA47" s="118"/>
    </row>
    <row r="48" spans="1:53" ht="15" customHeight="1" x14ac:dyDescent="0.2">
      <c r="A48" s="116">
        <v>1997</v>
      </c>
      <c r="B48" s="93">
        <f t="shared" si="0"/>
        <v>702</v>
      </c>
      <c r="C48" s="62">
        <f t="shared" si="2"/>
        <v>893948.5</v>
      </c>
      <c r="D48" s="10"/>
      <c r="E48" s="40">
        <v>31</v>
      </c>
      <c r="F48" s="70">
        <v>637083</v>
      </c>
      <c r="G48" s="12"/>
      <c r="H48" s="40">
        <v>11</v>
      </c>
      <c r="I48" s="70">
        <v>47279</v>
      </c>
      <c r="J48" s="12"/>
      <c r="K48" s="40">
        <v>55</v>
      </c>
      <c r="L48" s="70">
        <v>74.5</v>
      </c>
      <c r="M48" s="12"/>
      <c r="N48" s="40">
        <v>30</v>
      </c>
      <c r="O48" s="70">
        <v>62146</v>
      </c>
      <c r="P48" s="12"/>
      <c r="Q48" s="40"/>
      <c r="R48" s="70"/>
      <c r="S48" s="12"/>
      <c r="T48" s="12"/>
      <c r="U48" s="12"/>
      <c r="V48" s="12"/>
      <c r="W48" s="12"/>
      <c r="X48" s="12"/>
      <c r="AA48" s="12"/>
      <c r="AB48" s="40">
        <v>5</v>
      </c>
      <c r="AC48" s="70">
        <v>88100</v>
      </c>
      <c r="AD48" s="12"/>
      <c r="AE48" s="40"/>
      <c r="AF48" s="40"/>
      <c r="AG48" s="40"/>
      <c r="AH48" s="40"/>
      <c r="AI48" s="12"/>
      <c r="AJ48" s="40"/>
      <c r="AK48" s="40"/>
      <c r="AL48" s="12"/>
      <c r="AM48" s="40"/>
      <c r="AP48" s="162">
        <v>112</v>
      </c>
      <c r="AQ48" s="30">
        <v>14921.8</v>
      </c>
      <c r="AS48" s="162">
        <v>322</v>
      </c>
      <c r="AT48" s="40">
        <v>43343.1</v>
      </c>
      <c r="AV48" s="162">
        <v>136</v>
      </c>
      <c r="AW48" s="83">
        <v>1001.1</v>
      </c>
      <c r="AX48" s="17"/>
      <c r="AY48" s="49"/>
      <c r="AZ48" s="73"/>
      <c r="BA48" s="118"/>
    </row>
    <row r="49" spans="1:53" ht="15" customHeight="1" x14ac:dyDescent="0.2">
      <c r="A49" s="116">
        <v>1998</v>
      </c>
      <c r="B49" s="93">
        <f t="shared" si="0"/>
        <v>747</v>
      </c>
      <c r="C49" s="62">
        <f t="shared" si="2"/>
        <v>918432.69</v>
      </c>
      <c r="D49" s="10"/>
      <c r="E49" s="40">
        <v>32</v>
      </c>
      <c r="F49" s="70">
        <v>646512</v>
      </c>
      <c r="G49" s="12"/>
      <c r="H49" s="40">
        <v>15</v>
      </c>
      <c r="I49" s="70">
        <v>54535</v>
      </c>
      <c r="J49" s="12"/>
      <c r="K49" s="40">
        <v>56</v>
      </c>
      <c r="L49" s="70">
        <v>331.99</v>
      </c>
      <c r="M49" s="12"/>
      <c r="N49" s="40">
        <v>33</v>
      </c>
      <c r="O49" s="70">
        <v>64353</v>
      </c>
      <c r="P49" s="12"/>
      <c r="Q49" s="40"/>
      <c r="R49" s="70"/>
      <c r="S49" s="12"/>
      <c r="T49" s="12"/>
      <c r="U49" s="12"/>
      <c r="V49" s="12"/>
      <c r="W49" s="12"/>
      <c r="X49" s="12"/>
      <c r="AA49" s="12"/>
      <c r="AB49" s="40">
        <v>5</v>
      </c>
      <c r="AC49" s="70">
        <v>88100</v>
      </c>
      <c r="AD49" s="12"/>
      <c r="AE49" s="40"/>
      <c r="AF49" s="40"/>
      <c r="AG49" s="40"/>
      <c r="AH49" s="40"/>
      <c r="AI49" s="12"/>
      <c r="AJ49" s="40"/>
      <c r="AK49" s="40"/>
      <c r="AL49" s="12"/>
      <c r="AM49" s="40"/>
      <c r="AP49" s="162">
        <v>144</v>
      </c>
      <c r="AQ49" s="30">
        <v>19971.400000000001</v>
      </c>
      <c r="AS49" s="162">
        <v>324</v>
      </c>
      <c r="AT49" s="40">
        <v>43613.1</v>
      </c>
      <c r="AV49" s="162">
        <v>138</v>
      </c>
      <c r="AW49" s="83">
        <v>1016.2</v>
      </c>
      <c r="AX49" s="17"/>
      <c r="AY49" s="49"/>
      <c r="AZ49" s="73"/>
      <c r="BA49" s="118"/>
    </row>
    <row r="50" spans="1:53" ht="15" customHeight="1" x14ac:dyDescent="0.2">
      <c r="A50" s="116">
        <v>1999</v>
      </c>
      <c r="B50" s="93">
        <f t="shared" si="0"/>
        <v>772</v>
      </c>
      <c r="C50" s="62">
        <f t="shared" si="2"/>
        <v>992754.69</v>
      </c>
      <c r="D50" s="10"/>
      <c r="E50" s="40">
        <v>32</v>
      </c>
      <c r="F50" s="70">
        <v>646512</v>
      </c>
      <c r="G50" s="12"/>
      <c r="H50" s="40">
        <v>15</v>
      </c>
      <c r="I50" s="70">
        <v>54535</v>
      </c>
      <c r="J50" s="12"/>
      <c r="K50" s="40">
        <v>56</v>
      </c>
      <c r="L50" s="70">
        <v>331.99</v>
      </c>
      <c r="M50" s="12"/>
      <c r="N50" s="40">
        <v>33</v>
      </c>
      <c r="O50" s="70">
        <v>64353</v>
      </c>
      <c r="P50" s="12"/>
      <c r="Q50" s="40"/>
      <c r="R50" s="70"/>
      <c r="S50" s="12"/>
      <c r="T50" s="12"/>
      <c r="U50" s="12"/>
      <c r="V50" s="12"/>
      <c r="W50" s="12"/>
      <c r="X50" s="12"/>
      <c r="AA50" s="12"/>
      <c r="AB50" s="40">
        <v>9</v>
      </c>
      <c r="AC50" s="70">
        <v>159300</v>
      </c>
      <c r="AD50" s="12"/>
      <c r="AE50" s="40"/>
      <c r="AF50" s="40"/>
      <c r="AG50" s="40"/>
      <c r="AH50" s="40"/>
      <c r="AI50" s="12"/>
      <c r="AJ50" s="40"/>
      <c r="AK50" s="40"/>
      <c r="AL50" s="12"/>
      <c r="AM50" s="40"/>
      <c r="AP50" s="162">
        <v>161</v>
      </c>
      <c r="AQ50" s="30">
        <v>22666</v>
      </c>
      <c r="AS50" s="162">
        <v>327</v>
      </c>
      <c r="AT50" s="40">
        <v>44035.199999999997</v>
      </c>
      <c r="AV50" s="162">
        <v>139</v>
      </c>
      <c r="AW50" s="83">
        <v>1021.5</v>
      </c>
      <c r="AX50" s="17"/>
      <c r="AY50" s="49"/>
      <c r="AZ50" s="73"/>
      <c r="BA50" s="118"/>
    </row>
    <row r="51" spans="1:53" ht="15" customHeight="1" x14ac:dyDescent="0.2">
      <c r="A51" s="116">
        <v>2000</v>
      </c>
      <c r="B51" s="93">
        <f t="shared" si="0"/>
        <v>800</v>
      </c>
      <c r="C51" s="62">
        <f t="shared" si="2"/>
        <v>1047632.3899999999</v>
      </c>
      <c r="D51" s="10"/>
      <c r="E51" s="40">
        <v>33</v>
      </c>
      <c r="F51" s="70">
        <v>684265</v>
      </c>
      <c r="G51" s="12"/>
      <c r="H51" s="40">
        <v>16</v>
      </c>
      <c r="I51" s="70">
        <v>69227</v>
      </c>
      <c r="J51" s="12"/>
      <c r="K51" s="40">
        <v>58</v>
      </c>
      <c r="L51" s="70">
        <v>342.99</v>
      </c>
      <c r="M51" s="12"/>
      <c r="N51" s="40">
        <v>33</v>
      </c>
      <c r="O51" s="70">
        <v>64353</v>
      </c>
      <c r="P51" s="12"/>
      <c r="Q51" s="40"/>
      <c r="R51" s="70"/>
      <c r="S51" s="12"/>
      <c r="T51" s="12"/>
      <c r="U51" s="12"/>
      <c r="V51" s="12"/>
      <c r="W51" s="12"/>
      <c r="X51" s="12"/>
      <c r="AA51" s="12"/>
      <c r="AB51" s="40">
        <v>9</v>
      </c>
      <c r="AC51" s="70">
        <v>159300</v>
      </c>
      <c r="AD51" s="12"/>
      <c r="AE51" s="40"/>
      <c r="AF51" s="40"/>
      <c r="AG51" s="40"/>
      <c r="AH51" s="40"/>
      <c r="AI51" s="12"/>
      <c r="AJ51" s="40"/>
      <c r="AK51" s="40"/>
      <c r="AL51" s="12"/>
      <c r="AM51" s="40"/>
      <c r="AP51" s="162">
        <v>176</v>
      </c>
      <c r="AQ51" s="30">
        <v>24660.2</v>
      </c>
      <c r="AS51" s="162">
        <v>329</v>
      </c>
      <c r="AT51" s="40">
        <v>44428.5</v>
      </c>
      <c r="AV51" s="162">
        <v>146</v>
      </c>
      <c r="AW51" s="83">
        <v>1055.7</v>
      </c>
      <c r="AX51" s="17"/>
      <c r="AY51" s="49"/>
      <c r="AZ51" s="73"/>
      <c r="BA51" s="118"/>
    </row>
    <row r="52" spans="1:53" ht="15" customHeight="1" x14ac:dyDescent="0.2">
      <c r="A52" s="116">
        <v>2001</v>
      </c>
      <c r="B52" s="93">
        <v>813</v>
      </c>
      <c r="C52" s="62">
        <f t="shared" si="2"/>
        <v>1048712.6600000001</v>
      </c>
      <c r="D52" s="10"/>
      <c r="E52" s="40">
        <v>33</v>
      </c>
      <c r="F52" s="70">
        <v>684265</v>
      </c>
      <c r="G52" s="12"/>
      <c r="H52" s="40">
        <v>16</v>
      </c>
      <c r="I52" s="70">
        <v>69227</v>
      </c>
      <c r="J52" s="12"/>
      <c r="K52" s="40">
        <v>59</v>
      </c>
      <c r="L52" s="70">
        <v>454.56</v>
      </c>
      <c r="M52" s="12"/>
      <c r="N52" s="40">
        <v>33</v>
      </c>
      <c r="O52" s="70">
        <v>64353</v>
      </c>
      <c r="P52" s="12"/>
      <c r="Q52" s="40"/>
      <c r="R52" s="70"/>
      <c r="S52" s="12"/>
      <c r="T52" s="12"/>
      <c r="U52" s="12"/>
      <c r="V52" s="12"/>
      <c r="W52" s="12"/>
      <c r="X52" s="12"/>
      <c r="AA52" s="12"/>
      <c r="AB52" s="40">
        <v>9</v>
      </c>
      <c r="AC52" s="70">
        <v>159300</v>
      </c>
      <c r="AD52" s="12"/>
      <c r="AE52" s="40"/>
      <c r="AF52" s="40"/>
      <c r="AG52" s="40"/>
      <c r="AH52" s="40"/>
      <c r="AI52" s="12"/>
      <c r="AJ52" s="40"/>
      <c r="AK52" s="40"/>
      <c r="AL52" s="12"/>
      <c r="AM52" s="40"/>
      <c r="AP52" s="162">
        <v>184</v>
      </c>
      <c r="AQ52" s="30">
        <v>25605.100000000002</v>
      </c>
      <c r="AS52" s="162">
        <v>329</v>
      </c>
      <c r="AT52" s="40">
        <v>44428.5</v>
      </c>
      <c r="AV52" s="162">
        <v>150</v>
      </c>
      <c r="AW52" s="83">
        <v>1079.5</v>
      </c>
      <c r="AX52" s="17"/>
      <c r="AY52" s="49"/>
      <c r="AZ52" s="73"/>
      <c r="BA52" s="118"/>
    </row>
    <row r="53" spans="1:53" ht="15" customHeight="1" x14ac:dyDescent="0.2">
      <c r="A53" s="116">
        <v>2002</v>
      </c>
      <c r="B53" s="93">
        <f>(E53+H53+K53+N53+Q53+Y53+AB53+AE53+AM53+AP53+AS53+AV53)</f>
        <v>851</v>
      </c>
      <c r="C53" s="62">
        <f t="shared" si="2"/>
        <v>1050878.6200000001</v>
      </c>
      <c r="D53" s="10"/>
      <c r="E53" s="40">
        <v>33</v>
      </c>
      <c r="F53" s="70">
        <v>684265</v>
      </c>
      <c r="G53" s="12"/>
      <c r="H53" s="40">
        <v>17</v>
      </c>
      <c r="I53" s="70">
        <v>69595</v>
      </c>
      <c r="J53" s="12"/>
      <c r="K53" s="40">
        <v>89</v>
      </c>
      <c r="L53" s="70">
        <v>457.52</v>
      </c>
      <c r="M53" s="12"/>
      <c r="N53" s="40">
        <v>33</v>
      </c>
      <c r="O53" s="70">
        <v>64353</v>
      </c>
      <c r="P53" s="12"/>
      <c r="Q53" s="40"/>
      <c r="R53" s="70"/>
      <c r="S53" s="12"/>
      <c r="T53" s="12"/>
      <c r="U53" s="12"/>
      <c r="V53" s="12"/>
      <c r="W53" s="12"/>
      <c r="X53" s="12"/>
      <c r="AA53" s="12"/>
      <c r="AB53" s="40">
        <v>9</v>
      </c>
      <c r="AC53" s="70">
        <v>159300</v>
      </c>
      <c r="AD53" s="12"/>
      <c r="AE53" s="40"/>
      <c r="AF53" s="40"/>
      <c r="AG53" s="40"/>
      <c r="AH53" s="40"/>
      <c r="AI53" s="12"/>
      <c r="AJ53" s="40"/>
      <c r="AK53" s="40"/>
      <c r="AL53" s="12"/>
      <c r="AM53" s="40"/>
      <c r="AP53" s="162">
        <v>190</v>
      </c>
      <c r="AQ53" s="30">
        <v>27394.100000000002</v>
      </c>
      <c r="AS53" s="162">
        <v>329</v>
      </c>
      <c r="AT53" s="40">
        <v>44428.5</v>
      </c>
      <c r="AV53" s="162">
        <v>151</v>
      </c>
      <c r="AW53" s="83">
        <v>1085.5</v>
      </c>
      <c r="AX53" s="17"/>
      <c r="AY53" s="49"/>
      <c r="AZ53" s="73"/>
      <c r="BA53" s="118"/>
    </row>
    <row r="54" spans="1:53" s="13" customFormat="1" ht="15" customHeight="1" x14ac:dyDescent="0.2">
      <c r="A54" s="119">
        <v>2003</v>
      </c>
      <c r="B54" s="71">
        <f>(E54+H54+K54+N54+Q54+Y54+AB54+AE54+AM54+AP54+AS54+AV54+AY54)</f>
        <v>876</v>
      </c>
      <c r="C54" s="163">
        <f>(F54+I54+L54+O54+R54+Z54+AC54+AH54+AN54+AQ54+AT54+AW54+AZ54)</f>
        <v>1057576.8299999998</v>
      </c>
      <c r="D54" s="28"/>
      <c r="E54" s="40">
        <v>33</v>
      </c>
      <c r="F54" s="70">
        <v>684265</v>
      </c>
      <c r="G54" s="12"/>
      <c r="H54" s="40">
        <v>17</v>
      </c>
      <c r="I54" s="70">
        <v>69595</v>
      </c>
      <c r="J54" s="12"/>
      <c r="K54" s="40">
        <v>102</v>
      </c>
      <c r="L54" s="70">
        <v>5301.63</v>
      </c>
      <c r="M54" s="12"/>
      <c r="N54" s="40">
        <v>33</v>
      </c>
      <c r="O54" s="70">
        <v>64353</v>
      </c>
      <c r="P54" s="12"/>
      <c r="Q54" s="40"/>
      <c r="R54" s="70"/>
      <c r="S54" s="12"/>
      <c r="T54" s="12"/>
      <c r="U54" s="12"/>
      <c r="V54" s="12"/>
      <c r="W54" s="12"/>
      <c r="X54" s="12"/>
      <c r="Y54" s="51"/>
      <c r="Z54" s="66"/>
      <c r="AA54" s="12"/>
      <c r="AB54" s="40">
        <v>9</v>
      </c>
      <c r="AC54" s="70">
        <v>159300</v>
      </c>
      <c r="AD54" s="12"/>
      <c r="AE54" s="40"/>
      <c r="AF54" s="40"/>
      <c r="AG54" s="40"/>
      <c r="AH54" s="40"/>
      <c r="AI54" s="12"/>
      <c r="AJ54" s="40"/>
      <c r="AK54" s="40"/>
      <c r="AL54" s="12"/>
      <c r="AM54" s="40"/>
      <c r="AN54" s="66"/>
      <c r="AO54" s="29"/>
      <c r="AP54" s="162">
        <v>196</v>
      </c>
      <c r="AQ54" s="30">
        <v>28488.600000000002</v>
      </c>
      <c r="AR54" s="29"/>
      <c r="AS54" s="162">
        <v>333</v>
      </c>
      <c r="AT54" s="40">
        <v>45039.199999999997</v>
      </c>
      <c r="AU54" s="29"/>
      <c r="AV54" s="162">
        <v>152</v>
      </c>
      <c r="AW54" s="83">
        <v>1094.4000000000001</v>
      </c>
      <c r="AX54" s="17"/>
      <c r="AY54" s="162">
        <v>1</v>
      </c>
      <c r="AZ54" s="70">
        <v>140</v>
      </c>
      <c r="BA54" s="120"/>
    </row>
    <row r="55" spans="1:53" ht="15" customHeight="1" x14ac:dyDescent="0.2">
      <c r="A55" s="116">
        <v>2004</v>
      </c>
      <c r="B55" s="93">
        <f>(E55+H55+K55+N55+Q55+Y55+AB55+AE55+AM55+AP55+AS55+AV55+AY55)</f>
        <v>896</v>
      </c>
      <c r="C55" s="62">
        <f>(F55+I55+L55+O55+R55+Z55+AC55+AH55++AN55+AQ55+AT55+AW55+AZ55)</f>
        <v>1171135.53</v>
      </c>
      <c r="D55" s="10"/>
      <c r="E55" s="40">
        <v>35</v>
      </c>
      <c r="F55" s="70">
        <v>794798</v>
      </c>
      <c r="G55" s="12"/>
      <c r="H55" s="40">
        <v>17</v>
      </c>
      <c r="I55" s="70">
        <v>69595</v>
      </c>
      <c r="J55" s="12"/>
      <c r="K55" s="40">
        <v>102</v>
      </c>
      <c r="L55" s="70">
        <v>5301.63</v>
      </c>
      <c r="M55" s="12"/>
      <c r="N55" s="40">
        <v>33</v>
      </c>
      <c r="O55" s="70">
        <v>64353</v>
      </c>
      <c r="P55" s="12"/>
      <c r="Q55" s="40"/>
      <c r="R55" s="70"/>
      <c r="S55" s="12"/>
      <c r="T55" s="12"/>
      <c r="U55" s="12"/>
      <c r="V55" s="12"/>
      <c r="W55" s="12"/>
      <c r="X55" s="12"/>
      <c r="AA55" s="12"/>
      <c r="AB55" s="40">
        <v>9</v>
      </c>
      <c r="AC55" s="70">
        <v>159300</v>
      </c>
      <c r="AD55" s="12"/>
      <c r="AE55" s="40"/>
      <c r="AF55" s="40"/>
      <c r="AG55" s="40"/>
      <c r="AH55" s="40"/>
      <c r="AI55" s="12"/>
      <c r="AJ55" s="40"/>
      <c r="AK55" s="40"/>
      <c r="AL55" s="12"/>
      <c r="AM55" s="40"/>
      <c r="AP55" s="162">
        <v>198</v>
      </c>
      <c r="AQ55" s="30">
        <v>29084.600000000002</v>
      </c>
      <c r="AS55" s="162">
        <v>334</v>
      </c>
      <c r="AT55" s="40">
        <v>45291.7</v>
      </c>
      <c r="AV55" s="162">
        <v>156</v>
      </c>
      <c r="AW55" s="83">
        <v>1112.6000000000001</v>
      </c>
      <c r="AX55" s="17"/>
      <c r="AY55" s="59">
        <v>12</v>
      </c>
      <c r="AZ55" s="70">
        <v>2299</v>
      </c>
      <c r="BA55" s="118"/>
    </row>
    <row r="56" spans="1:53" ht="15" customHeight="1" x14ac:dyDescent="0.2">
      <c r="A56" s="116">
        <v>2005</v>
      </c>
      <c r="B56" s="93">
        <f>(E56+H56+K56+N56+Q56+Y56+AB56+AE56+AM56+AP56+AS56+AV56+AY56)</f>
        <v>998</v>
      </c>
      <c r="C56" s="62">
        <f>(F56+I56+L56+O56+R56+Z56+AC56+AH56+AN56+AQ56+AT56+AW56+AZ56)</f>
        <v>2131895.8299999996</v>
      </c>
      <c r="D56" s="10"/>
      <c r="E56" s="40">
        <v>36</v>
      </c>
      <c r="F56" s="70">
        <v>800885</v>
      </c>
      <c r="G56" s="12"/>
      <c r="H56" s="40">
        <v>17</v>
      </c>
      <c r="I56" s="70">
        <v>69595</v>
      </c>
      <c r="J56" s="12"/>
      <c r="K56" s="40">
        <v>102</v>
      </c>
      <c r="L56" s="70">
        <v>5301.63</v>
      </c>
      <c r="M56" s="12"/>
      <c r="N56" s="40">
        <v>33</v>
      </c>
      <c r="O56" s="70">
        <v>64353</v>
      </c>
      <c r="P56" s="12"/>
      <c r="Q56" s="40">
        <v>57</v>
      </c>
      <c r="R56" s="70">
        <v>928221</v>
      </c>
      <c r="S56" s="12"/>
      <c r="T56" s="12"/>
      <c r="U56" s="12"/>
      <c r="V56" s="12"/>
      <c r="W56" s="12"/>
      <c r="X56" s="12"/>
      <c r="AA56" s="12"/>
      <c r="AB56" s="40">
        <v>11</v>
      </c>
      <c r="AC56" s="70">
        <v>179305</v>
      </c>
      <c r="AD56" s="12"/>
      <c r="AE56" s="40"/>
      <c r="AF56" s="40"/>
      <c r="AG56" s="40"/>
      <c r="AH56" s="40"/>
      <c r="AI56" s="12"/>
      <c r="AJ56" s="40"/>
      <c r="AK56" s="40"/>
      <c r="AL56" s="12"/>
      <c r="AM56" s="40"/>
      <c r="AP56" s="162">
        <v>213</v>
      </c>
      <c r="AQ56" s="30">
        <v>32930.5</v>
      </c>
      <c r="AS56" s="162">
        <v>336</v>
      </c>
      <c r="AT56" s="40">
        <v>45329.899999999994</v>
      </c>
      <c r="AV56" s="162">
        <v>160</v>
      </c>
      <c r="AW56" s="83">
        <v>1134.8000000000002</v>
      </c>
      <c r="AX56" s="17"/>
      <c r="AY56" s="59">
        <v>33</v>
      </c>
      <c r="AZ56" s="70">
        <v>4840</v>
      </c>
      <c r="BA56" s="118"/>
    </row>
    <row r="57" spans="1:53" ht="15" customHeight="1" x14ac:dyDescent="0.2">
      <c r="A57" s="116">
        <v>2006</v>
      </c>
      <c r="B57" s="93">
        <f>(E57+H57+K57+N57+Q57+Y57+AB57+AE57+AM57+AP57+AS57+AV57+AY57)</f>
        <v>1048</v>
      </c>
      <c r="C57" s="62">
        <f>(F57+I57+L57+O57+R57+Z57+AC57+AH57+AN57+AQ57+AT57+AW57+AZ57)</f>
        <v>2458715.83</v>
      </c>
      <c r="D57" s="10"/>
      <c r="E57" s="40">
        <v>37</v>
      </c>
      <c r="F57" s="70">
        <v>825242</v>
      </c>
      <c r="G57" s="12"/>
      <c r="H57" s="40">
        <v>18</v>
      </c>
      <c r="I57" s="70">
        <v>69622</v>
      </c>
      <c r="J57" s="12"/>
      <c r="K57" s="40">
        <v>104</v>
      </c>
      <c r="L57" s="70">
        <v>5301.83</v>
      </c>
      <c r="M57" s="12"/>
      <c r="N57" s="40">
        <v>33</v>
      </c>
      <c r="O57" s="70">
        <v>64353</v>
      </c>
      <c r="P57" s="12"/>
      <c r="Q57" s="40">
        <v>81</v>
      </c>
      <c r="R57" s="70">
        <v>1227179</v>
      </c>
      <c r="S57" s="12"/>
      <c r="T57" s="12"/>
      <c r="U57" s="12"/>
      <c r="V57" s="12"/>
      <c r="W57" s="12"/>
      <c r="X57" s="12"/>
      <c r="AA57" s="12"/>
      <c r="AB57" s="40">
        <v>12</v>
      </c>
      <c r="AC57" s="70">
        <v>179432</v>
      </c>
      <c r="AD57" s="12"/>
      <c r="AE57" s="40"/>
      <c r="AF57" s="40"/>
      <c r="AG57" s="40"/>
      <c r="AH57" s="40"/>
      <c r="AI57" s="12"/>
      <c r="AJ57" s="40"/>
      <c r="AK57" s="40"/>
      <c r="AL57" s="12"/>
      <c r="AM57" s="40"/>
      <c r="AP57" s="162">
        <v>218</v>
      </c>
      <c r="AQ57" s="30">
        <v>33373.699999999997</v>
      </c>
      <c r="AS57" s="162">
        <v>336</v>
      </c>
      <c r="AT57" s="40">
        <v>45329.899999999994</v>
      </c>
      <c r="AV57" s="162">
        <v>163</v>
      </c>
      <c r="AW57" s="83">
        <v>1151.4000000000001</v>
      </c>
      <c r="AX57" s="17"/>
      <c r="AY57" s="59">
        <v>46</v>
      </c>
      <c r="AZ57" s="70">
        <v>7731</v>
      </c>
      <c r="BA57" s="118"/>
    </row>
    <row r="58" spans="1:53" ht="15" customHeight="1" x14ac:dyDescent="0.2">
      <c r="A58" s="116">
        <v>2007</v>
      </c>
      <c r="B58" s="93">
        <f t="shared" ref="B58:C61" si="3">E58+H58+K58+N58+Q58+AB58+AP58+AS58+AV58+AY58</f>
        <v>1071</v>
      </c>
      <c r="C58" s="62">
        <f t="shared" si="3"/>
        <v>2456619.23</v>
      </c>
      <c r="D58" s="10"/>
      <c r="E58" s="40">
        <v>39</v>
      </c>
      <c r="F58" s="70">
        <v>847732</v>
      </c>
      <c r="G58" s="12"/>
      <c r="H58" s="40">
        <v>20</v>
      </c>
      <c r="I58" s="70">
        <v>70173</v>
      </c>
      <c r="J58" s="12"/>
      <c r="K58" s="40">
        <v>104</v>
      </c>
      <c r="L58" s="70">
        <v>5301.83</v>
      </c>
      <c r="M58" s="12"/>
      <c r="N58" s="40">
        <v>32</v>
      </c>
      <c r="O58" s="70">
        <v>63008</v>
      </c>
      <c r="P58" s="12"/>
      <c r="Q58" s="40">
        <v>80</v>
      </c>
      <c r="R58" s="70">
        <v>1201285</v>
      </c>
      <c r="S58" s="12"/>
      <c r="T58" s="12"/>
      <c r="U58" s="12"/>
      <c r="V58" s="12"/>
      <c r="W58" s="12"/>
      <c r="X58" s="12"/>
      <c r="AA58" s="12"/>
      <c r="AB58" s="40">
        <v>12</v>
      </c>
      <c r="AC58" s="70">
        <v>179432</v>
      </c>
      <c r="AD58" s="12"/>
      <c r="AE58" s="40"/>
      <c r="AF58" s="40"/>
      <c r="AG58" s="40"/>
      <c r="AH58" s="40"/>
      <c r="AI58" s="12"/>
      <c r="AJ58" s="40"/>
      <c r="AK58" s="40"/>
      <c r="AL58" s="12"/>
      <c r="AM58" s="40"/>
      <c r="AP58" s="162">
        <v>224</v>
      </c>
      <c r="AQ58" s="30">
        <v>33754</v>
      </c>
      <c r="AS58" s="162">
        <v>338</v>
      </c>
      <c r="AT58" s="40">
        <v>46096</v>
      </c>
      <c r="AV58" s="162">
        <v>164</v>
      </c>
      <c r="AW58" s="83">
        <v>1158.4000000000001</v>
      </c>
      <c r="AX58" s="17"/>
      <c r="AY58" s="59">
        <v>58</v>
      </c>
      <c r="AZ58" s="70">
        <v>8679</v>
      </c>
      <c r="BA58" s="118"/>
    </row>
    <row r="59" spans="1:53" ht="15" customHeight="1" x14ac:dyDescent="0.2">
      <c r="A59" s="116">
        <v>2008</v>
      </c>
      <c r="B59" s="93">
        <f t="shared" si="3"/>
        <v>1092</v>
      </c>
      <c r="C59" s="62">
        <f t="shared" si="3"/>
        <v>2444232.31</v>
      </c>
      <c r="D59" s="10"/>
      <c r="E59" s="40">
        <v>39</v>
      </c>
      <c r="F59" s="70">
        <v>847732</v>
      </c>
      <c r="G59" s="12"/>
      <c r="H59" s="40">
        <v>28</v>
      </c>
      <c r="I59" s="70">
        <v>73436</v>
      </c>
      <c r="J59" s="12" t="s">
        <v>0</v>
      </c>
      <c r="K59" s="40">
        <v>105</v>
      </c>
      <c r="L59" s="70">
        <v>5550.91</v>
      </c>
      <c r="M59" s="12"/>
      <c r="N59" s="40">
        <v>31</v>
      </c>
      <c r="O59" s="70">
        <v>46575</v>
      </c>
      <c r="P59" s="12"/>
      <c r="Q59" s="40">
        <v>80</v>
      </c>
      <c r="R59" s="70">
        <v>1201285</v>
      </c>
      <c r="S59" s="12"/>
      <c r="T59" s="12"/>
      <c r="U59" s="12"/>
      <c r="V59" s="12"/>
      <c r="W59" s="12"/>
      <c r="X59" s="12"/>
      <c r="AA59" s="12"/>
      <c r="AB59" s="40">
        <v>12</v>
      </c>
      <c r="AC59" s="70">
        <v>179432</v>
      </c>
      <c r="AD59" s="12"/>
      <c r="AE59" s="40"/>
      <c r="AF59" s="40"/>
      <c r="AG59" s="40"/>
      <c r="AH59" s="40"/>
      <c r="AI59" s="12"/>
      <c r="AJ59" s="40"/>
      <c r="AK59" s="40"/>
      <c r="AL59" s="12"/>
      <c r="AM59" s="40"/>
      <c r="AP59" s="162">
        <v>226</v>
      </c>
      <c r="AQ59" s="30">
        <v>34205</v>
      </c>
      <c r="AS59" s="162">
        <v>346</v>
      </c>
      <c r="AT59" s="40">
        <v>46096</v>
      </c>
      <c r="AV59" s="162">
        <v>164</v>
      </c>
      <c r="AW59" s="83">
        <v>1158.4000000000001</v>
      </c>
      <c r="AX59" s="17"/>
      <c r="AY59" s="59">
        <v>61</v>
      </c>
      <c r="AZ59" s="70">
        <v>8762</v>
      </c>
      <c r="BA59" s="118"/>
    </row>
    <row r="60" spans="1:53" s="35" customFormat="1" ht="15" customHeight="1" x14ac:dyDescent="0.2">
      <c r="A60" s="116">
        <v>2009</v>
      </c>
      <c r="B60" s="93">
        <f t="shared" si="3"/>
        <v>1118</v>
      </c>
      <c r="C60" s="62">
        <f t="shared" si="3"/>
        <v>2447244.71</v>
      </c>
      <c r="D60" s="10"/>
      <c r="E60" s="40">
        <v>40</v>
      </c>
      <c r="F60" s="70">
        <v>848119</v>
      </c>
      <c r="G60" s="12"/>
      <c r="H60" s="40">
        <v>37</v>
      </c>
      <c r="I60" s="70">
        <v>74290</v>
      </c>
      <c r="J60" s="12"/>
      <c r="K60" s="40">
        <v>105</v>
      </c>
      <c r="L60" s="70">
        <v>5550.91</v>
      </c>
      <c r="M60" s="12"/>
      <c r="N60" s="40">
        <v>31</v>
      </c>
      <c r="O60" s="70">
        <v>46575</v>
      </c>
      <c r="P60" s="12"/>
      <c r="Q60" s="40">
        <v>79</v>
      </c>
      <c r="R60" s="70">
        <v>1201032</v>
      </c>
      <c r="S60" s="12"/>
      <c r="T60" s="12"/>
      <c r="U60" s="12"/>
      <c r="V60" s="12"/>
      <c r="W60" s="12"/>
      <c r="X60" s="12"/>
      <c r="Y60" s="51"/>
      <c r="Z60" s="66"/>
      <c r="AA60" s="12"/>
      <c r="AB60" s="40">
        <v>13</v>
      </c>
      <c r="AC60" s="70">
        <v>179848</v>
      </c>
      <c r="AD60" s="12"/>
      <c r="AE60" s="40"/>
      <c r="AF60" s="40"/>
      <c r="AG60" s="40"/>
      <c r="AH60" s="40"/>
      <c r="AI60" s="12"/>
      <c r="AJ60" s="40"/>
      <c r="AK60" s="40"/>
      <c r="AL60" s="12"/>
      <c r="AM60" s="40"/>
      <c r="AN60" s="66"/>
      <c r="AO60" s="29"/>
      <c r="AP60" s="162">
        <v>230</v>
      </c>
      <c r="AQ60" s="30">
        <v>34615</v>
      </c>
      <c r="AR60" s="29"/>
      <c r="AS60" s="162">
        <v>347</v>
      </c>
      <c r="AT60" s="40">
        <v>46976</v>
      </c>
      <c r="AU60" s="29"/>
      <c r="AV60" s="162">
        <v>167</v>
      </c>
      <c r="AW60" s="83">
        <v>1181.8000000000002</v>
      </c>
      <c r="AX60" s="17"/>
      <c r="AY60" s="59">
        <v>69</v>
      </c>
      <c r="AZ60" s="70">
        <v>9057</v>
      </c>
      <c r="BA60" s="118"/>
    </row>
    <row r="61" spans="1:53" s="35" customFormat="1" ht="15" customHeight="1" x14ac:dyDescent="0.2">
      <c r="A61" s="116">
        <v>2010</v>
      </c>
      <c r="B61" s="93">
        <f t="shared" si="3"/>
        <v>1147</v>
      </c>
      <c r="C61" s="62">
        <f t="shared" si="3"/>
        <v>2467677.0100000002</v>
      </c>
      <c r="D61" s="10"/>
      <c r="E61" s="40">
        <v>41</v>
      </c>
      <c r="F61" s="70">
        <v>865801</v>
      </c>
      <c r="G61" s="12"/>
      <c r="H61" s="40">
        <v>40</v>
      </c>
      <c r="I61" s="70">
        <v>74529</v>
      </c>
      <c r="J61" s="12"/>
      <c r="K61" s="40">
        <v>105</v>
      </c>
      <c r="L61" s="70">
        <v>5550.91</v>
      </c>
      <c r="M61" s="12"/>
      <c r="N61" s="40">
        <v>31</v>
      </c>
      <c r="O61" s="70">
        <v>48067</v>
      </c>
      <c r="P61" s="12"/>
      <c r="Q61" s="40">
        <v>79</v>
      </c>
      <c r="R61" s="70">
        <v>1201032</v>
      </c>
      <c r="S61" s="12"/>
      <c r="T61" s="12"/>
      <c r="U61" s="12"/>
      <c r="V61" s="12"/>
      <c r="W61" s="12"/>
      <c r="X61" s="12"/>
      <c r="Y61" s="51"/>
      <c r="Z61" s="66"/>
      <c r="AA61" s="12"/>
      <c r="AB61" s="40">
        <v>13</v>
      </c>
      <c r="AC61" s="70">
        <v>179432</v>
      </c>
      <c r="AD61" s="12"/>
      <c r="AE61" s="40"/>
      <c r="AF61" s="40"/>
      <c r="AG61" s="40"/>
      <c r="AH61" s="40"/>
      <c r="AI61" s="12"/>
      <c r="AJ61" s="40"/>
      <c r="AK61" s="40"/>
      <c r="AL61" s="12"/>
      <c r="AM61" s="40"/>
      <c r="AN61" s="66"/>
      <c r="AO61" s="29"/>
      <c r="AP61" s="162">
        <v>235</v>
      </c>
      <c r="AQ61" s="30">
        <v>35504</v>
      </c>
      <c r="AR61" s="29"/>
      <c r="AS61" s="162">
        <v>347</v>
      </c>
      <c r="AT61" s="40">
        <v>46579</v>
      </c>
      <c r="AU61" s="29"/>
      <c r="AV61" s="162">
        <v>171</v>
      </c>
      <c r="AW61" s="83">
        <v>1220.1000000000001</v>
      </c>
      <c r="AX61" s="17"/>
      <c r="AY61" s="59">
        <v>85</v>
      </c>
      <c r="AZ61" s="70">
        <v>9962</v>
      </c>
      <c r="BA61" s="118"/>
    </row>
    <row r="62" spans="1:53" s="35" customFormat="1" ht="15" customHeight="1" x14ac:dyDescent="0.2">
      <c r="A62" s="116">
        <v>2011</v>
      </c>
      <c r="B62" s="93">
        <f>E62+H62+K62+N62+Q62+Y62+AB62+AP62+AS62+AV62+AY62</f>
        <v>1443</v>
      </c>
      <c r="C62" s="62">
        <f>F62+I62+L62+O62+R62+Z62+AC62+AQ62+AT62+AW62+AZ62</f>
        <v>4214579.8100000005</v>
      </c>
      <c r="D62" s="10"/>
      <c r="E62" s="40">
        <v>40</v>
      </c>
      <c r="F62" s="70">
        <v>848119</v>
      </c>
      <c r="G62" s="28"/>
      <c r="H62" s="40">
        <v>179</v>
      </c>
      <c r="I62" s="70">
        <v>81332</v>
      </c>
      <c r="J62" s="28"/>
      <c r="K62" s="40">
        <v>106</v>
      </c>
      <c r="L62" s="70">
        <v>5560.91</v>
      </c>
      <c r="M62" s="28"/>
      <c r="N62" s="40">
        <v>31</v>
      </c>
      <c r="O62" s="70">
        <v>63694</v>
      </c>
      <c r="P62" s="12"/>
      <c r="Q62" s="40">
        <v>80</v>
      </c>
      <c r="R62" s="70">
        <v>1201212</v>
      </c>
      <c r="S62" s="28"/>
      <c r="T62" s="28"/>
      <c r="U62" s="28"/>
      <c r="V62" s="28"/>
      <c r="W62" s="28"/>
      <c r="X62" s="28"/>
      <c r="Y62" s="40">
        <v>122</v>
      </c>
      <c r="Z62" s="70">
        <v>1739995</v>
      </c>
      <c r="AA62" s="12"/>
      <c r="AB62" s="40">
        <v>13</v>
      </c>
      <c r="AC62" s="70">
        <v>179898</v>
      </c>
      <c r="AD62" s="12"/>
      <c r="AE62" s="40"/>
      <c r="AF62" s="44"/>
      <c r="AG62" s="44"/>
      <c r="AH62" s="51"/>
      <c r="AI62" s="29"/>
      <c r="AJ62" s="44"/>
      <c r="AK62" s="44"/>
      <c r="AL62" s="29"/>
      <c r="AM62" s="44"/>
      <c r="AN62" s="66"/>
      <c r="AO62" s="29"/>
      <c r="AP62" s="162">
        <v>236</v>
      </c>
      <c r="AQ62" s="30">
        <v>35813</v>
      </c>
      <c r="AR62" s="29"/>
      <c r="AS62" s="162">
        <v>350</v>
      </c>
      <c r="AT62" s="40">
        <v>46471</v>
      </c>
      <c r="AU62" s="29"/>
      <c r="AV62" s="162">
        <v>176</v>
      </c>
      <c r="AW62" s="83">
        <v>1254.9000000000001</v>
      </c>
      <c r="AX62" s="29"/>
      <c r="AY62" s="59">
        <v>110</v>
      </c>
      <c r="AZ62" s="70">
        <v>11230</v>
      </c>
      <c r="BA62" s="118"/>
    </row>
    <row r="63" spans="1:53" s="35" customFormat="1" ht="15" customHeight="1" x14ac:dyDescent="0.2">
      <c r="A63" s="116">
        <v>2012</v>
      </c>
      <c r="B63" s="71">
        <f>E63+H63+K63+N63+Q63+Y63+AB63+AM63+AP63+AS63+AV63+AY63</f>
        <v>1518</v>
      </c>
      <c r="C63" s="62">
        <f>F63+I63+L63+O63+R63+Z63+AC63+AN63+AQ63+AT63+AW63+AZ63</f>
        <v>4471437.6509999996</v>
      </c>
      <c r="D63" s="10"/>
      <c r="E63" s="40">
        <v>40</v>
      </c>
      <c r="F63" s="70">
        <v>848119</v>
      </c>
      <c r="G63" s="28"/>
      <c r="H63" s="40">
        <v>184</v>
      </c>
      <c r="I63" s="70">
        <v>82278</v>
      </c>
      <c r="J63" s="28"/>
      <c r="K63" s="40">
        <v>107</v>
      </c>
      <c r="L63" s="70">
        <v>5712.9610000000002</v>
      </c>
      <c r="M63" s="28"/>
      <c r="N63" s="40">
        <v>31</v>
      </c>
      <c r="O63" s="70">
        <v>63694</v>
      </c>
      <c r="P63" s="12"/>
      <c r="Q63" s="40">
        <v>80</v>
      </c>
      <c r="R63" s="70">
        <v>1205271</v>
      </c>
      <c r="S63" s="28"/>
      <c r="T63" s="28"/>
      <c r="U63" s="28"/>
      <c r="V63" s="28"/>
      <c r="W63" s="28"/>
      <c r="X63" s="28"/>
      <c r="Y63" s="40">
        <v>122</v>
      </c>
      <c r="Z63" s="70">
        <v>1739995</v>
      </c>
      <c r="AA63" s="12"/>
      <c r="AB63" s="40">
        <v>13</v>
      </c>
      <c r="AC63" s="70">
        <v>179898</v>
      </c>
      <c r="AD63" s="12"/>
      <c r="AE63" s="40"/>
      <c r="AF63" s="40"/>
      <c r="AG63" s="40"/>
      <c r="AH63" s="40"/>
      <c r="AI63" s="30"/>
      <c r="AJ63" s="40"/>
      <c r="AK63" s="40"/>
      <c r="AL63" s="30"/>
      <c r="AM63" s="40">
        <v>54</v>
      </c>
      <c r="AN63" s="70">
        <v>251367</v>
      </c>
      <c r="AO63" s="30"/>
      <c r="AP63" s="40">
        <v>238</v>
      </c>
      <c r="AQ63" s="30">
        <v>34759</v>
      </c>
      <c r="AR63" s="30"/>
      <c r="AS63" s="40">
        <v>349</v>
      </c>
      <c r="AT63" s="40">
        <v>46368.59</v>
      </c>
      <c r="AU63" s="30"/>
      <c r="AV63" s="162">
        <v>178</v>
      </c>
      <c r="AW63" s="83">
        <v>1255.0999999999999</v>
      </c>
      <c r="AX63" s="29"/>
      <c r="AY63" s="59">
        <v>122</v>
      </c>
      <c r="AZ63" s="70">
        <v>12720</v>
      </c>
      <c r="BA63" s="118"/>
    </row>
    <row r="64" spans="1:53" s="35" customFormat="1" ht="15" customHeight="1" x14ac:dyDescent="0.2">
      <c r="A64" s="116">
        <v>2013</v>
      </c>
      <c r="B64" s="93">
        <f>E64+H64+K64+N64+Q64+Y64+AB64+AM64+AP64+AS64+AV64+AY64</f>
        <v>1552</v>
      </c>
      <c r="C64" s="62">
        <f>F64+I64+L64+O64+R64+Z64+AC64+AN64+AQ64+AT64+AW64+AZ64</f>
        <v>4467437.7</v>
      </c>
      <c r="D64" s="10"/>
      <c r="E64" s="43">
        <v>40</v>
      </c>
      <c r="F64" s="70">
        <v>848119</v>
      </c>
      <c r="G64" s="10"/>
      <c r="H64" s="43">
        <v>189</v>
      </c>
      <c r="I64" s="70">
        <v>89832</v>
      </c>
      <c r="J64" s="10"/>
      <c r="K64" s="43">
        <v>112</v>
      </c>
      <c r="L64" s="70">
        <v>6678</v>
      </c>
      <c r="M64" s="10"/>
      <c r="N64" s="43">
        <v>31</v>
      </c>
      <c r="O64" s="70">
        <v>63694</v>
      </c>
      <c r="P64" s="5"/>
      <c r="Q64" s="40">
        <v>80</v>
      </c>
      <c r="R64" s="70">
        <v>1191340</v>
      </c>
      <c r="S64" s="36"/>
      <c r="T64" s="36"/>
      <c r="U64" s="36"/>
      <c r="V64" s="36"/>
      <c r="W64" s="36"/>
      <c r="X64" s="36"/>
      <c r="Y64" s="40">
        <v>121</v>
      </c>
      <c r="Z64" s="70">
        <v>1735495</v>
      </c>
      <c r="AA64" s="12"/>
      <c r="AB64" s="40">
        <v>14</v>
      </c>
      <c r="AC64" s="70">
        <v>184487</v>
      </c>
      <c r="AD64" s="12"/>
      <c r="AE64" s="43"/>
      <c r="AF64" s="49"/>
      <c r="AG64" s="49"/>
      <c r="AH64" s="40"/>
      <c r="AI64" s="12"/>
      <c r="AJ64" s="40"/>
      <c r="AK64" s="40"/>
      <c r="AL64" s="29"/>
      <c r="AM64" s="40">
        <v>55</v>
      </c>
      <c r="AN64" s="70">
        <v>251409</v>
      </c>
      <c r="AP64" s="40">
        <v>258</v>
      </c>
      <c r="AQ64" s="12">
        <v>37098</v>
      </c>
      <c r="AR64" s="29"/>
      <c r="AS64" s="40">
        <v>347</v>
      </c>
      <c r="AT64" s="40">
        <v>46106</v>
      </c>
      <c r="AV64" s="162">
        <v>179</v>
      </c>
      <c r="AW64" s="83">
        <v>1312.7</v>
      </c>
      <c r="AX64" s="29"/>
      <c r="AY64" s="59">
        <v>126</v>
      </c>
      <c r="AZ64" s="70">
        <v>11867</v>
      </c>
      <c r="BA64" s="118"/>
    </row>
    <row r="65" spans="1:123" s="35" customFormat="1" ht="15" customHeight="1" x14ac:dyDescent="0.2">
      <c r="A65" s="116">
        <v>2014</v>
      </c>
      <c r="B65" s="93">
        <f>E65+H65+K65+N65+Q65+AB65+AM65+AP65+AS65+AV65+AY65</f>
        <v>1453</v>
      </c>
      <c r="C65" s="62">
        <f>F65+I65+L65+O65+R65+AC65+AN65+AQ65+AT65+AW65+AZ65</f>
        <v>2706734.29</v>
      </c>
      <c r="D65" s="10"/>
      <c r="E65" s="43">
        <v>39</v>
      </c>
      <c r="F65" s="70">
        <v>814762</v>
      </c>
      <c r="G65" s="10"/>
      <c r="H65" s="43">
        <v>201</v>
      </c>
      <c r="I65" s="70">
        <v>96963</v>
      </c>
      <c r="J65" s="10"/>
      <c r="K65" s="43">
        <v>112</v>
      </c>
      <c r="L65" s="70">
        <v>6683</v>
      </c>
      <c r="M65" s="10"/>
      <c r="N65" s="43">
        <v>31</v>
      </c>
      <c r="O65" s="70">
        <v>64208</v>
      </c>
      <c r="P65" s="5"/>
      <c r="Q65" s="40">
        <v>81</v>
      </c>
      <c r="R65" s="70">
        <v>1192794</v>
      </c>
      <c r="S65" s="36"/>
      <c r="T65" s="36"/>
      <c r="U65" s="36"/>
      <c r="V65" s="36"/>
      <c r="W65" s="36"/>
      <c r="X65" s="36"/>
      <c r="Y65" s="40"/>
      <c r="Z65" s="70"/>
      <c r="AA65" s="12"/>
      <c r="AB65" s="40">
        <v>14</v>
      </c>
      <c r="AC65" s="70">
        <v>184487</v>
      </c>
      <c r="AD65" s="12"/>
      <c r="AE65" s="43"/>
      <c r="AF65" s="49"/>
      <c r="AG65" s="49"/>
      <c r="AH65" s="40"/>
      <c r="AI65" s="12"/>
      <c r="AJ65" s="40"/>
      <c r="AK65" s="40"/>
      <c r="AL65" s="29"/>
      <c r="AM65" s="40">
        <v>55</v>
      </c>
      <c r="AN65" s="70">
        <v>250317</v>
      </c>
      <c r="AP65" s="40">
        <v>276</v>
      </c>
      <c r="AQ65" s="12">
        <v>40014</v>
      </c>
      <c r="AR65" s="29"/>
      <c r="AS65" s="40">
        <v>341</v>
      </c>
      <c r="AT65" s="40">
        <v>45232</v>
      </c>
      <c r="AV65" s="162">
        <v>176</v>
      </c>
      <c r="AW65" s="83">
        <v>1328.1</v>
      </c>
      <c r="AX65" s="29"/>
      <c r="AY65" s="59">
        <v>127</v>
      </c>
      <c r="AZ65" s="70">
        <v>9946.19</v>
      </c>
      <c r="BA65" s="118"/>
    </row>
    <row r="66" spans="1:123" s="99" customFormat="1" ht="15" customHeight="1" thickBot="1" x14ac:dyDescent="0.25">
      <c r="A66" s="116">
        <v>2015</v>
      </c>
      <c r="B66" s="93">
        <f>E66+H66+K66+N66+Q66+Y66+AB66+AM66+AP66+AS66+AV66+AY66</f>
        <v>1495</v>
      </c>
      <c r="C66" s="62">
        <f>F66+I66+L66+O66+R66+Z66+AC66+AN66+AQ66+AT66+AW66+AZ66</f>
        <v>2999842.3</v>
      </c>
      <c r="D66" s="10"/>
      <c r="E66" s="43">
        <v>40</v>
      </c>
      <c r="F66" s="70">
        <v>828614</v>
      </c>
      <c r="G66" s="10"/>
      <c r="H66" s="43">
        <v>204</v>
      </c>
      <c r="I66" s="70">
        <v>99394</v>
      </c>
      <c r="J66" s="10"/>
      <c r="K66" s="43">
        <v>112</v>
      </c>
      <c r="L66" s="70">
        <v>6993</v>
      </c>
      <c r="M66" s="10"/>
      <c r="N66" s="43">
        <v>31</v>
      </c>
      <c r="O66" s="70">
        <v>64224</v>
      </c>
      <c r="P66" s="5"/>
      <c r="Q66" s="40">
        <v>81</v>
      </c>
      <c r="R66" s="70">
        <v>1192794</v>
      </c>
      <c r="S66" s="36"/>
      <c r="T66" s="36"/>
      <c r="U66" s="36">
        <f>-P62</f>
        <v>0</v>
      </c>
      <c r="V66" s="36"/>
      <c r="W66" s="36"/>
      <c r="X66" s="36"/>
      <c r="Y66" s="40">
        <v>20</v>
      </c>
      <c r="Z66" s="70">
        <v>278072</v>
      </c>
      <c r="AA66" s="12"/>
      <c r="AB66" s="40">
        <v>14</v>
      </c>
      <c r="AC66" s="70">
        <v>184487</v>
      </c>
      <c r="AD66" s="12"/>
      <c r="AE66" s="43"/>
      <c r="AF66" s="49"/>
      <c r="AG66" s="49"/>
      <c r="AH66" s="40"/>
      <c r="AI66" s="12"/>
      <c r="AJ66" s="40"/>
      <c r="AK66" s="40"/>
      <c r="AL66" s="29"/>
      <c r="AM66" s="40">
        <v>55</v>
      </c>
      <c r="AN66" s="70">
        <v>250033</v>
      </c>
      <c r="AO66" s="35"/>
      <c r="AP66" s="40">
        <v>283</v>
      </c>
      <c r="AQ66" s="12">
        <v>38828</v>
      </c>
      <c r="AR66" s="29"/>
      <c r="AS66" s="40">
        <v>337</v>
      </c>
      <c r="AT66" s="40">
        <v>44664</v>
      </c>
      <c r="AU66" s="35"/>
      <c r="AV66" s="162">
        <v>185</v>
      </c>
      <c r="AW66" s="83">
        <v>1424.3</v>
      </c>
      <c r="AX66" s="29"/>
      <c r="AY66" s="59">
        <v>133</v>
      </c>
      <c r="AZ66" s="70">
        <v>10315</v>
      </c>
      <c r="BA66" s="118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</row>
    <row r="67" spans="1:123" s="29" customFormat="1" ht="15" customHeight="1" thickTop="1" x14ac:dyDescent="0.2">
      <c r="A67" s="119">
        <v>2016</v>
      </c>
      <c r="B67" s="71">
        <f>E67+H67+K67+N67+Q67+U67+Y67+AB67+AM67+AP67+AS67+AV67+AY67</f>
        <v>1543</v>
      </c>
      <c r="C67" s="163">
        <f>F67+I67+L67+O67+R67+W67+Z67+AC67+AN67+AQ67+AT67+AW67+AZ67</f>
        <v>3191918.8</v>
      </c>
      <c r="D67" s="28"/>
      <c r="E67" s="40">
        <v>42</v>
      </c>
      <c r="F67" s="70">
        <v>845814</v>
      </c>
      <c r="G67" s="28"/>
      <c r="H67" s="40">
        <v>209</v>
      </c>
      <c r="I67" s="70">
        <v>99378</v>
      </c>
      <c r="J67" s="28"/>
      <c r="K67" s="40">
        <v>111</v>
      </c>
      <c r="L67" s="70">
        <v>7142</v>
      </c>
      <c r="M67" s="28"/>
      <c r="N67" s="40">
        <v>30</v>
      </c>
      <c r="O67" s="70">
        <v>47244</v>
      </c>
      <c r="P67" s="12"/>
      <c r="Q67" s="40">
        <v>81</v>
      </c>
      <c r="R67" s="70">
        <v>1189293</v>
      </c>
      <c r="S67" s="36"/>
      <c r="T67" s="36"/>
      <c r="U67" s="121">
        <v>6</v>
      </c>
      <c r="V67" s="122"/>
      <c r="W67" s="123">
        <v>1602</v>
      </c>
      <c r="X67" s="36"/>
      <c r="Y67" s="40">
        <v>38</v>
      </c>
      <c r="Z67" s="70">
        <v>469830</v>
      </c>
      <c r="AA67" s="12"/>
      <c r="AB67" s="40">
        <v>14</v>
      </c>
      <c r="AC67" s="70">
        <v>184487</v>
      </c>
      <c r="AD67" s="12"/>
      <c r="AE67" s="40"/>
      <c r="AF67" s="44"/>
      <c r="AG67" s="44"/>
      <c r="AH67" s="40"/>
      <c r="AI67" s="12"/>
      <c r="AJ67" s="40"/>
      <c r="AK67" s="40"/>
      <c r="AM67" s="40">
        <v>55</v>
      </c>
      <c r="AN67" s="70">
        <v>251548</v>
      </c>
      <c r="AP67" s="40">
        <v>295</v>
      </c>
      <c r="AQ67" s="12">
        <v>39732</v>
      </c>
      <c r="AS67" s="40">
        <v>330</v>
      </c>
      <c r="AT67" s="40">
        <v>43857</v>
      </c>
      <c r="AV67" s="162">
        <v>187</v>
      </c>
      <c r="AW67" s="83">
        <v>1441.8</v>
      </c>
      <c r="AY67" s="162">
        <v>145</v>
      </c>
      <c r="AZ67" s="70">
        <v>10550</v>
      </c>
      <c r="BA67" s="120"/>
    </row>
    <row r="68" spans="1:123" s="124" customFormat="1" ht="15" customHeight="1" x14ac:dyDescent="0.2">
      <c r="A68" s="125" t="s">
        <v>44</v>
      </c>
      <c r="B68" s="71">
        <v>1565</v>
      </c>
      <c r="C68" s="163">
        <v>3352556</v>
      </c>
      <c r="D68" s="126"/>
      <c r="E68" s="40">
        <v>42</v>
      </c>
      <c r="F68" s="70">
        <v>845814</v>
      </c>
      <c r="G68" s="126"/>
      <c r="H68" s="40">
        <v>223</v>
      </c>
      <c r="I68" s="70">
        <v>102409</v>
      </c>
      <c r="J68" s="126"/>
      <c r="K68" s="40">
        <v>111</v>
      </c>
      <c r="L68" s="70">
        <v>7206</v>
      </c>
      <c r="M68" s="126"/>
      <c r="N68" s="40">
        <v>30</v>
      </c>
      <c r="O68" s="70">
        <v>46794</v>
      </c>
      <c r="P68" s="127"/>
      <c r="Q68" s="40">
        <v>81</v>
      </c>
      <c r="R68" s="70">
        <v>1189293</v>
      </c>
      <c r="S68" s="128"/>
      <c r="T68" s="128"/>
      <c r="U68" s="121">
        <v>8</v>
      </c>
      <c r="V68" s="122"/>
      <c r="W68" s="123">
        <v>1657</v>
      </c>
      <c r="X68" s="36"/>
      <c r="Y68" s="40">
        <v>45</v>
      </c>
      <c r="Z68" s="70">
        <v>627188</v>
      </c>
      <c r="AA68" s="12"/>
      <c r="AB68" s="40">
        <v>14</v>
      </c>
      <c r="AC68" s="70">
        <v>184487</v>
      </c>
      <c r="AD68" s="127"/>
      <c r="AE68" s="129"/>
      <c r="AF68" s="130"/>
      <c r="AG68" s="130"/>
      <c r="AH68" s="129"/>
      <c r="AI68" s="127"/>
      <c r="AJ68" s="129"/>
      <c r="AK68" s="129"/>
      <c r="AM68" s="40">
        <v>55</v>
      </c>
      <c r="AN68" s="70" t="s">
        <v>45</v>
      </c>
      <c r="AP68" s="40">
        <v>308</v>
      </c>
      <c r="AQ68" s="127" t="s">
        <v>46</v>
      </c>
      <c r="AS68" s="40">
        <v>321</v>
      </c>
      <c r="AT68" s="40">
        <v>42228</v>
      </c>
      <c r="AV68" s="162">
        <v>185</v>
      </c>
      <c r="AW68" s="131">
        <v>1424</v>
      </c>
      <c r="AY68" s="162">
        <v>142</v>
      </c>
      <c r="AZ68" s="162" t="s">
        <v>47</v>
      </c>
      <c r="BA68" s="132"/>
    </row>
    <row r="69" spans="1:123" s="35" customFormat="1" ht="15" customHeight="1" x14ac:dyDescent="0.2">
      <c r="A69" s="116">
        <v>2018</v>
      </c>
      <c r="B69" s="93">
        <v>1599</v>
      </c>
      <c r="C69" s="62">
        <v>3456409</v>
      </c>
      <c r="D69" s="28"/>
      <c r="E69" s="40">
        <v>44</v>
      </c>
      <c r="F69" s="70">
        <v>866684</v>
      </c>
      <c r="G69" s="28"/>
      <c r="H69" s="40">
        <v>243</v>
      </c>
      <c r="I69" s="70">
        <v>106453</v>
      </c>
      <c r="J69" s="28"/>
      <c r="K69" s="40">
        <v>112</v>
      </c>
      <c r="L69" s="70">
        <v>7488</v>
      </c>
      <c r="M69" s="28"/>
      <c r="N69" s="40">
        <v>30</v>
      </c>
      <c r="O69" s="70">
        <v>46794</v>
      </c>
      <c r="P69" s="12"/>
      <c r="Q69" s="40">
        <v>81</v>
      </c>
      <c r="R69" s="70">
        <v>1172421</v>
      </c>
      <c r="S69" s="36"/>
      <c r="T69" s="36"/>
      <c r="U69" s="121">
        <v>9</v>
      </c>
      <c r="V69" s="36"/>
      <c r="W69" s="123">
        <v>10289</v>
      </c>
      <c r="X69" s="36"/>
      <c r="Y69" s="40">
        <v>48</v>
      </c>
      <c r="Z69" s="70">
        <v>714133</v>
      </c>
      <c r="AA69" s="12"/>
      <c r="AB69" s="40">
        <v>14</v>
      </c>
      <c r="AC69" s="70">
        <v>184487</v>
      </c>
      <c r="AD69" s="12"/>
      <c r="AE69" s="43"/>
      <c r="AF69" s="49"/>
      <c r="AG69" s="49"/>
      <c r="AH69" s="40"/>
      <c r="AI69" s="12"/>
      <c r="AJ69" s="40"/>
      <c r="AK69" s="40"/>
      <c r="AL69" s="29"/>
      <c r="AM69" s="40">
        <v>55</v>
      </c>
      <c r="AN69" s="70" t="s">
        <v>45</v>
      </c>
      <c r="AP69" s="43">
        <v>312</v>
      </c>
      <c r="AQ69" s="139" t="s">
        <v>52</v>
      </c>
      <c r="AS69" s="43">
        <v>317</v>
      </c>
      <c r="AT69" s="40">
        <v>41991.900000000023</v>
      </c>
      <c r="AV69" s="59">
        <v>197</v>
      </c>
      <c r="AW69" s="140">
        <v>1457</v>
      </c>
      <c r="AX69" s="29"/>
      <c r="AY69" s="59">
        <v>137</v>
      </c>
      <c r="AZ69" s="70">
        <v>10363</v>
      </c>
      <c r="BA69" s="118"/>
    </row>
    <row r="70" spans="1:123" s="35" customFormat="1" ht="15" customHeight="1" x14ac:dyDescent="0.2">
      <c r="A70" s="116">
        <v>2019</v>
      </c>
      <c r="B70" s="93">
        <v>1632</v>
      </c>
      <c r="C70" s="62">
        <v>3537398</v>
      </c>
      <c r="D70" s="28"/>
      <c r="E70" s="40">
        <v>44</v>
      </c>
      <c r="F70" s="70">
        <v>868428</v>
      </c>
      <c r="G70" s="28"/>
      <c r="H70" s="40">
        <v>247</v>
      </c>
      <c r="I70" s="70">
        <v>106836</v>
      </c>
      <c r="J70" s="28"/>
      <c r="K70" s="40">
        <v>116</v>
      </c>
      <c r="L70" s="70">
        <v>9389</v>
      </c>
      <c r="M70" s="28"/>
      <c r="N70" s="40">
        <v>30</v>
      </c>
      <c r="O70" s="70">
        <v>46726</v>
      </c>
      <c r="P70" s="12"/>
      <c r="Q70" s="40">
        <v>82</v>
      </c>
      <c r="R70" s="70">
        <v>1159480</v>
      </c>
      <c r="S70" s="36"/>
      <c r="T70" s="36"/>
      <c r="U70" s="121">
        <v>12</v>
      </c>
      <c r="V70" s="36"/>
      <c r="W70" s="123">
        <v>13719</v>
      </c>
      <c r="X70" s="36"/>
      <c r="Y70" s="40">
        <v>56</v>
      </c>
      <c r="Z70" s="70">
        <v>800588</v>
      </c>
      <c r="AA70" s="12"/>
      <c r="AB70" s="40">
        <v>14</v>
      </c>
      <c r="AC70" s="70">
        <v>184487</v>
      </c>
      <c r="AD70" s="12"/>
      <c r="AE70" s="43"/>
      <c r="AF70" s="49"/>
      <c r="AG70" s="49"/>
      <c r="AH70" s="40"/>
      <c r="AI70" s="12"/>
      <c r="AJ70" s="40"/>
      <c r="AK70" s="40"/>
      <c r="AL70" s="29"/>
      <c r="AM70" s="40">
        <v>55</v>
      </c>
      <c r="AN70" s="70">
        <v>251493</v>
      </c>
      <c r="AP70" s="43">
        <v>325</v>
      </c>
      <c r="AQ70" s="12" t="s">
        <v>55</v>
      </c>
      <c r="AS70" s="43">
        <v>315</v>
      </c>
      <c r="AT70" s="40">
        <v>41567</v>
      </c>
      <c r="AV70" s="59">
        <v>202</v>
      </c>
      <c r="AW70" s="140">
        <v>1471</v>
      </c>
      <c r="AX70" s="29"/>
      <c r="AY70" s="59">
        <v>134</v>
      </c>
      <c r="AZ70" s="70">
        <v>10198</v>
      </c>
      <c r="BA70" s="118"/>
    </row>
    <row r="71" spans="1:123" s="99" customFormat="1" ht="15" customHeight="1" thickBot="1" x14ac:dyDescent="0.25">
      <c r="A71" s="116">
        <v>2020</v>
      </c>
      <c r="B71" s="93">
        <v>1660</v>
      </c>
      <c r="C71" s="62">
        <v>3642826</v>
      </c>
      <c r="D71" s="10"/>
      <c r="E71" s="43">
        <v>45</v>
      </c>
      <c r="F71" s="167">
        <v>907520</v>
      </c>
      <c r="G71" s="10"/>
      <c r="H71" s="43">
        <v>250</v>
      </c>
      <c r="I71" s="167" t="s">
        <v>62</v>
      </c>
      <c r="J71" s="10"/>
      <c r="K71" s="43">
        <v>115</v>
      </c>
      <c r="L71" s="167" t="s">
        <v>58</v>
      </c>
      <c r="M71" s="10"/>
      <c r="N71" s="43">
        <v>31</v>
      </c>
      <c r="O71" s="167" t="s">
        <v>59</v>
      </c>
      <c r="P71" s="5"/>
      <c r="Q71" s="43">
        <v>84</v>
      </c>
      <c r="R71" s="167" t="s">
        <v>56</v>
      </c>
      <c r="S71" s="168"/>
      <c r="T71" s="168"/>
      <c r="U71" s="169">
        <v>13</v>
      </c>
      <c r="V71" s="168"/>
      <c r="W71" s="170">
        <v>14513</v>
      </c>
      <c r="X71" s="168"/>
      <c r="Y71" s="43">
        <v>59</v>
      </c>
      <c r="Z71" s="167">
        <v>869697</v>
      </c>
      <c r="AA71" s="5"/>
      <c r="AB71" s="43">
        <v>14</v>
      </c>
      <c r="AC71" s="167" t="s">
        <v>57</v>
      </c>
      <c r="AD71" s="5"/>
      <c r="AE71" s="43"/>
      <c r="AF71" s="49"/>
      <c r="AG71" s="49"/>
      <c r="AH71" s="43"/>
      <c r="AI71" s="5"/>
      <c r="AJ71" s="43"/>
      <c r="AK71" s="43"/>
      <c r="AL71" s="35"/>
      <c r="AM71" s="43">
        <v>54</v>
      </c>
      <c r="AN71" s="167">
        <v>247708</v>
      </c>
      <c r="AO71" s="35"/>
      <c r="AP71" s="43">
        <v>336</v>
      </c>
      <c r="AQ71" s="5">
        <v>43120</v>
      </c>
      <c r="AR71" s="35"/>
      <c r="AS71" s="43">
        <v>318</v>
      </c>
      <c r="AT71" s="43">
        <v>41880</v>
      </c>
      <c r="AU71" s="35"/>
      <c r="AV71" s="59">
        <v>207</v>
      </c>
      <c r="AW71" s="140">
        <v>1506</v>
      </c>
      <c r="AX71" s="35"/>
      <c r="AY71" s="59">
        <v>134</v>
      </c>
      <c r="AZ71" s="167">
        <v>10089</v>
      </c>
      <c r="BA71" s="118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 s="35" customFormat="1" ht="15" customHeight="1" thickTop="1" thickBot="1" x14ac:dyDescent="0.25">
      <c r="A72" s="150">
        <v>2021</v>
      </c>
      <c r="B72" s="151">
        <f>E72+H72+K72+N72+Q72+U72+Y72+AB72+AM72+AP72+AS72+AV72+AY72</f>
        <v>1687</v>
      </c>
      <c r="C72" s="152">
        <f>F72+I72+L72+O72+R72+W72+Z72+AC72+AN72+AQ72+AT72+AW72+AZ72</f>
        <v>3666573</v>
      </c>
      <c r="D72" s="153"/>
      <c r="E72" s="133">
        <v>46</v>
      </c>
      <c r="F72" s="154">
        <v>908543</v>
      </c>
      <c r="G72" s="153"/>
      <c r="H72" s="133">
        <v>260</v>
      </c>
      <c r="I72" s="154">
        <v>109638</v>
      </c>
      <c r="J72" s="153"/>
      <c r="K72" s="133">
        <v>114</v>
      </c>
      <c r="L72" s="154">
        <v>9104</v>
      </c>
      <c r="M72" s="153"/>
      <c r="N72" s="133">
        <v>31</v>
      </c>
      <c r="O72" s="154">
        <v>46455</v>
      </c>
      <c r="P72" s="155"/>
      <c r="Q72" s="133">
        <v>85</v>
      </c>
      <c r="R72" s="154">
        <v>1165896</v>
      </c>
      <c r="S72" s="156"/>
      <c r="T72" s="156"/>
      <c r="U72" s="157">
        <v>22</v>
      </c>
      <c r="V72" s="156"/>
      <c r="W72" s="158">
        <v>29266</v>
      </c>
      <c r="X72" s="156"/>
      <c r="Y72" s="133">
        <v>59</v>
      </c>
      <c r="Z72" s="154">
        <v>869697</v>
      </c>
      <c r="AA72" s="155"/>
      <c r="AB72" s="133">
        <v>14</v>
      </c>
      <c r="AC72" s="154">
        <v>184487</v>
      </c>
      <c r="AD72" s="155"/>
      <c r="AE72" s="133"/>
      <c r="AF72" s="134"/>
      <c r="AG72" s="134"/>
      <c r="AH72" s="133"/>
      <c r="AI72" s="155"/>
      <c r="AJ72" s="133"/>
      <c r="AK72" s="133"/>
      <c r="AL72" s="135"/>
      <c r="AM72" s="133">
        <v>55</v>
      </c>
      <c r="AN72" s="154">
        <v>247705</v>
      </c>
      <c r="AO72" s="135"/>
      <c r="AP72" s="133">
        <v>340</v>
      </c>
      <c r="AQ72" s="155">
        <v>43279</v>
      </c>
      <c r="AR72" s="135"/>
      <c r="AS72" s="133">
        <v>312</v>
      </c>
      <c r="AT72" s="133">
        <v>40697</v>
      </c>
      <c r="AU72" s="135"/>
      <c r="AV72" s="136">
        <v>212</v>
      </c>
      <c r="AW72" s="138">
        <v>1540</v>
      </c>
      <c r="AX72" s="135"/>
      <c r="AY72" s="136">
        <v>137</v>
      </c>
      <c r="AZ72" s="154">
        <v>10266</v>
      </c>
      <c r="BA72" s="137"/>
    </row>
    <row r="73" spans="1:123" s="13" customFormat="1" x14ac:dyDescent="0.2">
      <c r="A73" s="17"/>
      <c r="B73" s="66"/>
      <c r="C73" s="51"/>
      <c r="D73" s="37"/>
      <c r="E73" s="44"/>
      <c r="F73" s="66"/>
      <c r="G73" s="29"/>
      <c r="H73" s="44"/>
      <c r="I73" s="66"/>
      <c r="J73" s="29"/>
      <c r="K73" s="44"/>
      <c r="L73" s="66"/>
      <c r="M73" s="29"/>
      <c r="N73" s="44"/>
      <c r="O73" s="66"/>
      <c r="P73" s="29"/>
      <c r="Q73" s="48"/>
      <c r="R73" s="66"/>
      <c r="S73" s="29"/>
      <c r="T73" s="29"/>
      <c r="U73" s="29"/>
      <c r="V73" s="29"/>
      <c r="W73" s="29"/>
      <c r="X73" s="29"/>
      <c r="Y73" s="44"/>
      <c r="Z73" s="66"/>
      <c r="AA73" s="29"/>
      <c r="AB73" s="40"/>
      <c r="AC73" s="70"/>
      <c r="AD73" s="12"/>
      <c r="AE73" s="44"/>
      <c r="AF73" s="44"/>
      <c r="AG73" s="44"/>
      <c r="AH73" s="51"/>
      <c r="AI73" s="29"/>
      <c r="AJ73" s="44"/>
      <c r="AK73" s="44"/>
      <c r="AL73" s="29"/>
      <c r="AM73" s="40"/>
      <c r="AN73" s="70"/>
      <c r="AO73" s="29"/>
      <c r="AP73" s="44"/>
      <c r="AQ73" s="81"/>
      <c r="AR73" s="29"/>
      <c r="AS73" s="44"/>
      <c r="AT73" s="51"/>
      <c r="AU73" s="29"/>
      <c r="AV73" s="44"/>
      <c r="AW73" s="83"/>
      <c r="AX73" s="29"/>
      <c r="AY73" s="44"/>
      <c r="AZ73" s="66"/>
      <c r="BA73" s="29"/>
    </row>
    <row r="74" spans="1:123" s="148" customFormat="1" ht="11.25" customHeight="1" x14ac:dyDescent="0.15">
      <c r="A74" s="17" t="s">
        <v>54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41"/>
      <c r="N74" s="142"/>
      <c r="O74" s="71"/>
      <c r="P74" s="28"/>
      <c r="Q74" s="22"/>
      <c r="R74" s="71"/>
      <c r="S74" s="17"/>
      <c r="T74" s="17"/>
      <c r="U74" s="17"/>
      <c r="V74" s="17"/>
      <c r="W74" s="17"/>
      <c r="X74" s="17"/>
      <c r="Y74" s="38"/>
      <c r="Z74" s="71"/>
      <c r="AA74" s="17"/>
      <c r="AB74" s="38"/>
      <c r="AC74" s="71"/>
      <c r="AD74" s="143"/>
      <c r="AE74" s="22"/>
      <c r="AF74" s="22"/>
      <c r="AG74" s="22"/>
      <c r="AH74" s="38"/>
      <c r="AI74" s="17"/>
      <c r="AJ74" s="22"/>
      <c r="AK74" s="22"/>
      <c r="AL74" s="17"/>
      <c r="AM74" s="22"/>
      <c r="AN74" s="71"/>
      <c r="AO74" s="17"/>
      <c r="AP74" s="22"/>
      <c r="AQ74" s="144"/>
      <c r="AR74" s="17"/>
      <c r="AS74" s="22"/>
      <c r="AT74" s="38"/>
      <c r="AU74" s="17"/>
      <c r="AV74" s="22"/>
      <c r="AW74" s="145"/>
      <c r="AX74" s="17"/>
      <c r="AY74" s="146"/>
      <c r="AZ74" s="147"/>
    </row>
    <row r="75" spans="1:123" s="148" customFormat="1" ht="11.25" customHeight="1" x14ac:dyDescent="0.15">
      <c r="A75" s="17" t="s">
        <v>53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41"/>
      <c r="N75" s="142"/>
      <c r="O75" s="71"/>
      <c r="P75" s="28"/>
      <c r="Q75" s="22"/>
      <c r="R75" s="71"/>
      <c r="S75" s="17"/>
      <c r="T75" s="17"/>
      <c r="U75" s="17"/>
      <c r="V75" s="17"/>
      <c r="W75" s="17"/>
      <c r="X75" s="17"/>
      <c r="Y75" s="38"/>
      <c r="Z75" s="71"/>
      <c r="AA75" s="17"/>
      <c r="AB75" s="149"/>
      <c r="AC75" s="71"/>
      <c r="AD75" s="143"/>
      <c r="AE75" s="22"/>
      <c r="AF75" s="22"/>
      <c r="AG75" s="22"/>
      <c r="AH75" s="38"/>
      <c r="AI75" s="17"/>
      <c r="AJ75" s="22"/>
      <c r="AK75" s="22"/>
      <c r="AL75" s="17"/>
      <c r="AM75" s="22"/>
      <c r="AN75" s="71"/>
      <c r="AO75" s="17"/>
      <c r="AP75" s="22"/>
      <c r="AQ75" s="144"/>
      <c r="AR75" s="17"/>
      <c r="AS75" s="22"/>
      <c r="AT75" s="38"/>
      <c r="AU75" s="17"/>
      <c r="AV75" s="22"/>
      <c r="AW75" s="145"/>
      <c r="AX75" s="17"/>
      <c r="AY75" s="146"/>
      <c r="AZ75" s="147"/>
    </row>
  </sheetData>
  <sheetProtection sheet="1" formatCells="0" formatColumns="0" formatRows="0" insertColumns="0" insertRows="0" insertHyperlinks="0" deleteColumns="0" deleteRows="0" sort="0"/>
  <mergeCells count="38">
    <mergeCell ref="E5:F5"/>
    <mergeCell ref="H5:I5"/>
    <mergeCell ref="K5:L5"/>
    <mergeCell ref="E3:O4"/>
    <mergeCell ref="K6:L6"/>
    <mergeCell ref="N5:O5"/>
    <mergeCell ref="B6:C6"/>
    <mergeCell ref="N6:O6"/>
    <mergeCell ref="Y6:Z6"/>
    <mergeCell ref="E6:F6"/>
    <mergeCell ref="H6:I6"/>
    <mergeCell ref="U6:W6"/>
    <mergeCell ref="Q6:R6"/>
    <mergeCell ref="AZ2:BA2"/>
    <mergeCell ref="Y5:Z5"/>
    <mergeCell ref="AV5:AW5"/>
    <mergeCell ref="AV6:AW6"/>
    <mergeCell ref="AY5:AZ5"/>
    <mergeCell ref="AB5:AC5"/>
    <mergeCell ref="AB6:AC6"/>
    <mergeCell ref="AJ4:AK4"/>
    <mergeCell ref="AJ5:AK5"/>
    <mergeCell ref="AY6:AZ6"/>
    <mergeCell ref="AE5:AH5"/>
    <mergeCell ref="AE6:AH6"/>
    <mergeCell ref="AM5:AN5"/>
    <mergeCell ref="AP5:AQ5"/>
    <mergeCell ref="AP6:AQ6"/>
    <mergeCell ref="AM6:AN6"/>
    <mergeCell ref="Q5:R5"/>
    <mergeCell ref="Q3:R4"/>
    <mergeCell ref="U3:AC4"/>
    <mergeCell ref="AM3:AZ4"/>
    <mergeCell ref="U7:V7"/>
    <mergeCell ref="AJ6:AK6"/>
    <mergeCell ref="T5:W5"/>
    <mergeCell ref="AS5:AT5"/>
    <mergeCell ref="AS6:AT6"/>
  </mergeCells>
  <pageMargins left="0.70866141732283472" right="0.70866141732283472" top="0.74803149606299213" bottom="0.74803149606299213" header="0.31496062992125984" footer="0.31496062992125984"/>
  <pageSetup paperSize="8" scale="48" pageOrder="overThenDown" orientation="landscape" r:id="rId1"/>
  <ignoredErrors>
    <ignoredError sqref="C20 C55 B65:C65" formula="1"/>
    <ignoredError sqref="A6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130" zoomScaleNormal="130" workbookViewId="0">
      <selection activeCell="G6" sqref="G6"/>
    </sheetView>
  </sheetViews>
  <sheetFormatPr defaultRowHeight="12.75" x14ac:dyDescent="0.2"/>
  <cols>
    <col min="1" max="1" width="9.140625" customWidth="1"/>
    <col min="6" max="6" width="11.140625" customWidth="1"/>
  </cols>
  <sheetData>
    <row r="1" spans="1:5" x14ac:dyDescent="0.2">
      <c r="A1" s="96" t="s">
        <v>14</v>
      </c>
      <c r="B1" s="64"/>
      <c r="C1" s="14"/>
      <c r="D1" s="98">
        <v>908543</v>
      </c>
    </row>
    <row r="2" spans="1:5" x14ac:dyDescent="0.2">
      <c r="A2" s="96" t="s">
        <v>15</v>
      </c>
      <c r="B2" s="64"/>
      <c r="C2" s="14"/>
      <c r="D2" s="98">
        <v>109638</v>
      </c>
    </row>
    <row r="3" spans="1:5" x14ac:dyDescent="0.2">
      <c r="A3" s="97" t="s">
        <v>30</v>
      </c>
      <c r="B3" s="65"/>
      <c r="C3" s="11"/>
      <c r="D3" s="98">
        <v>46455</v>
      </c>
    </row>
    <row r="4" spans="1:5" x14ac:dyDescent="0.2">
      <c r="A4" s="97" t="s">
        <v>31</v>
      </c>
      <c r="B4" s="65"/>
      <c r="C4" s="11"/>
      <c r="D4" s="98">
        <v>9104</v>
      </c>
    </row>
    <row r="5" spans="1:5" x14ac:dyDescent="0.2">
      <c r="A5" s="97" t="s">
        <v>16</v>
      </c>
      <c r="B5" s="65"/>
      <c r="C5" s="11"/>
      <c r="D5" s="98">
        <v>1165896</v>
      </c>
    </row>
    <row r="6" spans="1:5" x14ac:dyDescent="0.2">
      <c r="A6" s="97" t="s">
        <v>32</v>
      </c>
      <c r="B6" s="65"/>
      <c r="C6" s="11"/>
      <c r="D6" s="98">
        <v>184487</v>
      </c>
    </row>
    <row r="7" spans="1:5" x14ac:dyDescent="0.2">
      <c r="A7" s="97" t="s">
        <v>37</v>
      </c>
      <c r="B7" s="65"/>
      <c r="C7" s="11"/>
      <c r="D7" s="98">
        <v>869697</v>
      </c>
    </row>
    <row r="8" spans="1:5" ht="13.5" thickBot="1" x14ac:dyDescent="0.25">
      <c r="A8" s="97" t="s">
        <v>40</v>
      </c>
      <c r="B8" s="65"/>
      <c r="C8" s="11"/>
      <c r="D8" s="98">
        <v>29266</v>
      </c>
    </row>
    <row r="9" spans="1:5" x14ac:dyDescent="0.2">
      <c r="A9" s="97" t="s">
        <v>33</v>
      </c>
      <c r="B9" s="65"/>
      <c r="C9" s="11"/>
      <c r="D9" s="98">
        <v>247705</v>
      </c>
      <c r="E9" s="171"/>
    </row>
    <row r="10" spans="1:5" x14ac:dyDescent="0.2">
      <c r="A10" s="97" t="s">
        <v>10</v>
      </c>
      <c r="B10" s="65"/>
      <c r="C10" s="11"/>
      <c r="D10" s="98">
        <v>10266</v>
      </c>
    </row>
    <row r="11" spans="1:5" x14ac:dyDescent="0.2">
      <c r="A11" s="97" t="s">
        <v>34</v>
      </c>
      <c r="B11" s="65"/>
      <c r="C11" s="11"/>
      <c r="D11" s="98">
        <v>43279</v>
      </c>
    </row>
    <row r="12" spans="1:5" x14ac:dyDescent="0.2">
      <c r="A12" s="97" t="s">
        <v>35</v>
      </c>
      <c r="B12" s="65"/>
      <c r="C12" s="11"/>
      <c r="D12" s="98">
        <v>1540</v>
      </c>
    </row>
    <row r="13" spans="1:5" x14ac:dyDescent="0.2">
      <c r="A13" s="97" t="s">
        <v>36</v>
      </c>
      <c r="B13" s="65"/>
      <c r="C13" s="11"/>
      <c r="D13" s="98">
        <v>40697</v>
      </c>
    </row>
    <row r="14" spans="1:5" x14ac:dyDescent="0.2">
      <c r="A14" s="97"/>
      <c r="B14" s="65"/>
      <c r="C14" s="11"/>
      <c r="D14" s="98"/>
    </row>
    <row r="56" spans="1:4" x14ac:dyDescent="0.2">
      <c r="A56" s="96" t="s">
        <v>14</v>
      </c>
      <c r="B56" s="64"/>
      <c r="C56" s="14"/>
      <c r="D56">
        <v>46</v>
      </c>
    </row>
    <row r="57" spans="1:4" x14ac:dyDescent="0.2">
      <c r="A57" s="96" t="s">
        <v>15</v>
      </c>
      <c r="B57" s="64"/>
      <c r="C57" s="14"/>
      <c r="D57">
        <v>260</v>
      </c>
    </row>
    <row r="58" spans="1:4" x14ac:dyDescent="0.2">
      <c r="A58" s="97" t="s">
        <v>30</v>
      </c>
      <c r="B58" s="65"/>
      <c r="C58" s="11"/>
      <c r="D58">
        <v>31</v>
      </c>
    </row>
    <row r="59" spans="1:4" x14ac:dyDescent="0.2">
      <c r="A59" s="97" t="s">
        <v>31</v>
      </c>
      <c r="B59" s="65"/>
      <c r="C59" s="11"/>
      <c r="D59">
        <v>114</v>
      </c>
    </row>
    <row r="60" spans="1:4" x14ac:dyDescent="0.2">
      <c r="A60" s="97" t="s">
        <v>16</v>
      </c>
      <c r="B60" s="65"/>
      <c r="C60" s="11"/>
      <c r="D60">
        <v>85</v>
      </c>
    </row>
    <row r="61" spans="1:4" x14ac:dyDescent="0.2">
      <c r="A61" s="97" t="s">
        <v>32</v>
      </c>
      <c r="B61" s="65"/>
      <c r="C61" s="11"/>
      <c r="D61">
        <v>14</v>
      </c>
    </row>
    <row r="62" spans="1:4" x14ac:dyDescent="0.2">
      <c r="A62" s="97" t="s">
        <v>37</v>
      </c>
      <c r="B62" s="65"/>
      <c r="C62" s="11"/>
      <c r="D62">
        <v>59</v>
      </c>
    </row>
    <row r="63" spans="1:4" x14ac:dyDescent="0.2">
      <c r="A63" s="97" t="s">
        <v>40</v>
      </c>
      <c r="B63" s="65"/>
      <c r="C63" s="11"/>
      <c r="D63">
        <v>22</v>
      </c>
    </row>
    <row r="64" spans="1:4" x14ac:dyDescent="0.2">
      <c r="A64" s="97" t="s">
        <v>33</v>
      </c>
      <c r="B64" s="65"/>
      <c r="C64" s="11"/>
      <c r="D64">
        <v>55</v>
      </c>
    </row>
    <row r="65" spans="1:4" x14ac:dyDescent="0.2">
      <c r="A65" s="97" t="s">
        <v>10</v>
      </c>
      <c r="B65" s="65"/>
      <c r="C65" s="11"/>
      <c r="D65">
        <v>137</v>
      </c>
    </row>
    <row r="66" spans="1:4" x14ac:dyDescent="0.2">
      <c r="A66" s="97" t="s">
        <v>34</v>
      </c>
      <c r="B66" s="65"/>
      <c r="C66" s="11"/>
      <c r="D66">
        <v>340</v>
      </c>
    </row>
    <row r="67" spans="1:4" x14ac:dyDescent="0.2">
      <c r="A67" s="97" t="s">
        <v>35</v>
      </c>
      <c r="B67" s="65"/>
      <c r="C67" s="11"/>
      <c r="D67">
        <v>212</v>
      </c>
    </row>
    <row r="68" spans="1:4" x14ac:dyDescent="0.2">
      <c r="A68" s="97" t="s">
        <v>36</v>
      </c>
      <c r="B68" s="65"/>
      <c r="C68" s="11"/>
      <c r="D68">
        <v>312</v>
      </c>
    </row>
    <row r="69" spans="1:4" x14ac:dyDescent="0.2">
      <c r="A69" s="97"/>
      <c r="B69" s="65"/>
      <c r="C69" s="11"/>
    </row>
  </sheetData>
  <sheetProtection sheet="1" formatCells="0" formatColumns="0" formatRows="0" insertColumns="0" insertRows="0" insertHyperlinks="0" deleteColumns="0" deleteRows="0" sort="0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302A9-E3BC-4A6E-B8AF-4E75C0DFB79C}"/>
</file>

<file path=customXml/itemProps2.xml><?xml version="1.0" encoding="utf-8"?>
<ds:datastoreItem xmlns:ds="http://schemas.openxmlformats.org/officeDocument/2006/customXml" ds:itemID="{A71E5089-DF5F-49F5-8D8F-5E4AB6744558}"/>
</file>

<file path=customXml/itemProps3.xml><?xml version="1.0" encoding="utf-8"?>
<ds:datastoreItem xmlns:ds="http://schemas.openxmlformats.org/officeDocument/2006/customXml" ds:itemID="{CACB26B0-E1B8-49D6-8A9F-A40522332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Korunan Alanlar </vt:lpstr>
      <vt:lpstr>Sayfa1</vt:lpstr>
      <vt:lpstr>'Korunan Alanlar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strateji</dc:creator>
  <cp:lastModifiedBy>Dursun Şakar</cp:lastModifiedBy>
  <cp:lastPrinted>2015-04-21T07:53:39Z</cp:lastPrinted>
  <dcterms:created xsi:type="dcterms:W3CDTF">2008-10-20T13:23:57Z</dcterms:created>
  <dcterms:modified xsi:type="dcterms:W3CDTF">2022-05-25T13:24:07Z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